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ickley\Documents\marcus\fish stuff\"/>
    </mc:Choice>
  </mc:AlternateContent>
  <xr:revisionPtr revIDLastSave="0" documentId="13_ncr:1_{3E8D31CB-3163-403A-9677-1E9F2A4D0D69}" xr6:coauthVersionLast="47" xr6:coauthVersionMax="47" xr10:uidLastSave="{00000000-0000-0000-0000-000000000000}"/>
  <bookViews>
    <workbookView xWindow="57480" yWindow="-120" windowWidth="29040" windowHeight="15840" xr2:uid="{84C27A5D-AACC-4751-8A1C-CE9CA95941A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" i="1"/>
  <c r="H2" i="1"/>
  <c r="J2" i="1" s="1"/>
  <c r="I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</calcChain>
</file>

<file path=xl/sharedStrings.xml><?xml version="1.0" encoding="utf-8"?>
<sst xmlns="http://schemas.openxmlformats.org/spreadsheetml/2006/main" count="72" uniqueCount="53">
  <si>
    <t>Element</t>
  </si>
  <si>
    <t>Triton-1/14</t>
  </si>
  <si>
    <t>Fauna Marin 1/21</t>
  </si>
  <si>
    <t>Sodium</t>
  </si>
  <si>
    <t>Na</t>
  </si>
  <si>
    <t>Calcium</t>
  </si>
  <si>
    <t>Ca</t>
  </si>
  <si>
    <t>Magnesium</t>
  </si>
  <si>
    <t>Mg</t>
  </si>
  <si>
    <t>Potassium</t>
  </si>
  <si>
    <t>K</t>
  </si>
  <si>
    <t>Bromine</t>
  </si>
  <si>
    <t>Br</t>
  </si>
  <si>
    <t>Boron</t>
  </si>
  <si>
    <t>B</t>
  </si>
  <si>
    <t>Strontium</t>
  </si>
  <si>
    <t>Sr</t>
  </si>
  <si>
    <t>Sulphur</t>
  </si>
  <si>
    <t>S</t>
  </si>
  <si>
    <t>unit</t>
  </si>
  <si>
    <t>mg/l</t>
  </si>
  <si>
    <t>Lithium</t>
  </si>
  <si>
    <t>L</t>
  </si>
  <si>
    <t>µg/l</t>
  </si>
  <si>
    <t>Nickel</t>
  </si>
  <si>
    <t>Ni</t>
  </si>
  <si>
    <t>Molybdenum</t>
  </si>
  <si>
    <t>Mo</t>
  </si>
  <si>
    <t>Vanadium</t>
  </si>
  <si>
    <t>V</t>
  </si>
  <si>
    <t>Zinc</t>
  </si>
  <si>
    <t>Zn</t>
  </si>
  <si>
    <t>Manganese</t>
  </si>
  <si>
    <t>Mn</t>
  </si>
  <si>
    <t>Iodine</t>
  </si>
  <si>
    <t>I</t>
  </si>
  <si>
    <t>Chrome</t>
  </si>
  <si>
    <t>Cr</t>
  </si>
  <si>
    <t>Cobalt</t>
  </si>
  <si>
    <t>Co</t>
  </si>
  <si>
    <t>Iron</t>
  </si>
  <si>
    <t>Fe</t>
  </si>
  <si>
    <t>Barium</t>
  </si>
  <si>
    <t>Ba</t>
  </si>
  <si>
    <t>Beryllium</t>
  </si>
  <si>
    <t>Be</t>
  </si>
  <si>
    <t>Silicon</t>
  </si>
  <si>
    <t>Si</t>
  </si>
  <si>
    <t>difference</t>
  </si>
  <si>
    <t>theoritical</t>
  </si>
  <si>
    <t>avg</t>
  </si>
  <si>
    <t>std</t>
  </si>
  <si>
    <t>% RSD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</si>
</sst>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2" fontId="0" fillId="0" borderId="0" xfId="0" applyNumberFormat="1"/>
    <xf numFmtId="9" fontId="0" fillId="0" borderId="0" xfId="1" applyFont="1"/>
    <xf numFmtId="0" fontId="0" fillId="0" borderId="1" xfId="0" applyBorder="1"/>
    <xf numFmtId="2" fontId="0" fillId="0" borderId="1" xfId="0" applyNumberFormat="1" applyBorder="1"/>
    <xf numFmtId="9" fontId="0" fillId="0" borderId="1" xfId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RSD</a:t>
            </a:r>
            <a:r>
              <a:rPr lang="en-US" baseline="0"/>
              <a:t> %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Sheet1!$B$2:$B$22</c:f>
              <c:strCache>
                <c:ptCount val="21"/>
                <c:pt idx="0">
                  <c:v>Na</c:v>
                </c:pt>
                <c:pt idx="1">
                  <c:v>Ca</c:v>
                </c:pt>
                <c:pt idx="2">
                  <c:v>Mg</c:v>
                </c:pt>
                <c:pt idx="3">
                  <c:v>K</c:v>
                </c:pt>
                <c:pt idx="4">
                  <c:v>Br</c:v>
                </c:pt>
                <c:pt idx="5">
                  <c:v>B</c:v>
                </c:pt>
                <c:pt idx="6">
                  <c:v>Sr</c:v>
                </c:pt>
                <c:pt idx="7">
                  <c:v>S</c:v>
                </c:pt>
                <c:pt idx="8">
                  <c:v>L</c:v>
                </c:pt>
                <c:pt idx="9">
                  <c:v>Ni</c:v>
                </c:pt>
                <c:pt idx="10">
                  <c:v>Mo</c:v>
                </c:pt>
                <c:pt idx="11">
                  <c:v>V</c:v>
                </c:pt>
                <c:pt idx="12">
                  <c:v>Zn</c:v>
                </c:pt>
                <c:pt idx="13">
                  <c:v>Mn</c:v>
                </c:pt>
                <c:pt idx="14">
                  <c:v>I</c:v>
                </c:pt>
                <c:pt idx="15">
                  <c:v>Cr</c:v>
                </c:pt>
                <c:pt idx="16">
                  <c:v>Co</c:v>
                </c:pt>
                <c:pt idx="17">
                  <c:v>Fe</c:v>
                </c:pt>
                <c:pt idx="18">
                  <c:v>Ba</c:v>
                </c:pt>
                <c:pt idx="19">
                  <c:v>Be</c:v>
                </c:pt>
                <c:pt idx="20">
                  <c:v>Si</c:v>
                </c:pt>
              </c:strCache>
            </c:strRef>
          </c:cat>
          <c:val>
            <c:numRef>
              <c:f>Sheet1!$J$2:$J$22</c:f>
              <c:numCache>
                <c:formatCode>0%</c:formatCode>
                <c:ptCount val="21"/>
                <c:pt idx="0">
                  <c:v>4.914146421925409E-2</c:v>
                </c:pt>
                <c:pt idx="1">
                  <c:v>8.0111519718244692E-2</c:v>
                </c:pt>
                <c:pt idx="2">
                  <c:v>7.4807266523513841E-2</c:v>
                </c:pt>
                <c:pt idx="3">
                  <c:v>3.3850856546164508E-2</c:v>
                </c:pt>
                <c:pt idx="4">
                  <c:v>1.5713484026367724E-2</c:v>
                </c:pt>
                <c:pt idx="5">
                  <c:v>7.5313148292058346E-2</c:v>
                </c:pt>
                <c:pt idx="6">
                  <c:v>9.2454639670880287E-2</c:v>
                </c:pt>
                <c:pt idx="7">
                  <c:v>9.1789852124158383E-2</c:v>
                </c:pt>
                <c:pt idx="8">
                  <c:v>1.0352954336552672E-2</c:v>
                </c:pt>
                <c:pt idx="9">
                  <c:v>0.19768576678333571</c:v>
                </c:pt>
                <c:pt idx="10">
                  <c:v>1.4142135623730951</c:v>
                </c:pt>
                <c:pt idx="11">
                  <c:v>0.26310949997638988</c:v>
                </c:pt>
                <c:pt idx="12">
                  <c:v>0.17909254720008658</c:v>
                </c:pt>
                <c:pt idx="13">
                  <c:v>0.80727197739950896</c:v>
                </c:pt>
                <c:pt idx="14">
                  <c:v>0.12392593072341554</c:v>
                </c:pt>
                <c:pt idx="15">
                  <c:v>0</c:v>
                </c:pt>
                <c:pt idx="16">
                  <c:v>0</c:v>
                </c:pt>
                <c:pt idx="17">
                  <c:v>0.30065957625254769</c:v>
                </c:pt>
                <c:pt idx="18">
                  <c:v>0.15648485126568876</c:v>
                </c:pt>
                <c:pt idx="19">
                  <c:v>0</c:v>
                </c:pt>
                <c:pt idx="20">
                  <c:v>8.7606149881519157E-2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82-47FA-A8BC-BB29AD56A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1312847"/>
        <c:axId val="321318671"/>
      </c:lineChart>
      <c:catAx>
        <c:axId val="321312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318671"/>
        <c:crosses val="autoZero"/>
        <c:auto val="1"/>
        <c:lblAlgn val="ctr"/>
        <c:lblOffset val="100"/>
        <c:noMultiLvlLbl val="0"/>
      </c:catAx>
      <c:valAx>
        <c:axId val="321318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312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1</xdr:row>
      <xdr:rowOff>52387</xdr:rowOff>
    </xdr:from>
    <xdr:to>
      <xdr:col>18</xdr:col>
      <xdr:colOff>171450</xdr:colOff>
      <xdr:row>15</xdr:row>
      <xdr:rowOff>128587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76E544-986A-4DBB-BF25-8ECE513057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2E99B-5B93-4EF9-9E9E-752A76D3388F}">
  <dimension ref="A1:J23"/>
  <sheetViews>
    <sheetView tabSelected="1" workbookViewId="0">
      <selection activeCell="I24" sqref="I24"/>
    </sheetView>
  </sheetViews>
  <sheetFormatPr defaultRowHeight="15" x14ac:dyDescent="0.25"/>
  <cols>
    <col min="1" max="1" width="12.85546875" bestFit="1" customWidth="1"/>
    <col min="2" max="2" width="3.7109375" bestFit="1" customWidth="1"/>
    <col min="3" max="3" width="6" customWidth="1"/>
    <col min="4" max="4" width="10.140625" bestFit="1" customWidth="1"/>
    <col min="5" max="5" width="10.85546875" bestFit="1" customWidth="1"/>
    <col min="6" max="6" width="16.28515625" bestFit="1" customWidth="1"/>
    <col min="7" max="7" width="10.28515625" bestFit="1" customWidth="1"/>
  </cols>
  <sheetData>
    <row r="1" spans="1:10" x14ac:dyDescent="0.25">
      <c r="A1" s="3" t="s">
        <v>0</v>
      </c>
      <c r="B1" s="3"/>
      <c r="C1" s="3" t="s">
        <v>19</v>
      </c>
      <c r="D1" s="3" t="s">
        <v>49</v>
      </c>
      <c r="E1" s="3" t="s">
        <v>1</v>
      </c>
      <c r="F1" s="3" t="s">
        <v>2</v>
      </c>
      <c r="G1" s="3" t="s">
        <v>48</v>
      </c>
      <c r="H1" s="3" t="s">
        <v>50</v>
      </c>
      <c r="I1" s="3" t="s">
        <v>51</v>
      </c>
      <c r="J1" s="3" t="s">
        <v>52</v>
      </c>
    </row>
    <row r="2" spans="1:10" x14ac:dyDescent="0.25">
      <c r="A2" s="3" t="s">
        <v>3</v>
      </c>
      <c r="B2" s="3" t="s">
        <v>4</v>
      </c>
      <c r="C2" s="3" t="s">
        <v>20</v>
      </c>
      <c r="D2" s="3"/>
      <c r="E2" s="4">
        <v>10348</v>
      </c>
      <c r="F2" s="4">
        <v>9653</v>
      </c>
      <c r="G2" s="4">
        <f>ABS(E2-F2)</f>
        <v>695</v>
      </c>
      <c r="H2" s="4">
        <f>+AVERAGE(E2:F2)</f>
        <v>10000.5</v>
      </c>
      <c r="I2" s="3">
        <f>+STDEV(E2:F2)</f>
        <v>491.43921292465052</v>
      </c>
      <c r="J2" s="5">
        <f>IFERROR(I2/H2,0)</f>
        <v>4.914146421925409E-2</v>
      </c>
    </row>
    <row r="3" spans="1:10" x14ac:dyDescent="0.25">
      <c r="A3" s="3" t="s">
        <v>5</v>
      </c>
      <c r="B3" s="3" t="s">
        <v>6</v>
      </c>
      <c r="C3" s="3" t="s">
        <v>20</v>
      </c>
      <c r="D3" s="3"/>
      <c r="E3" s="4">
        <v>457</v>
      </c>
      <c r="F3" s="4">
        <v>408</v>
      </c>
      <c r="G3" s="4">
        <f t="shared" ref="G3:G22" si="0">ABS(E3-F3)</f>
        <v>49</v>
      </c>
      <c r="H3" s="4">
        <f>+AVERAGE(E3:F3)</f>
        <v>432.5</v>
      </c>
      <c r="I3" s="3">
        <f>+STDEV(E3:F3)</f>
        <v>34.648232278140831</v>
      </c>
      <c r="J3" s="5">
        <f t="shared" ref="J3:J22" si="1">IFERROR(I3/H3,0)</f>
        <v>8.0111519718244692E-2</v>
      </c>
    </row>
    <row r="4" spans="1:10" x14ac:dyDescent="0.25">
      <c r="A4" s="3" t="s">
        <v>7</v>
      </c>
      <c r="B4" s="3" t="s">
        <v>8</v>
      </c>
      <c r="C4" s="3" t="s">
        <v>20</v>
      </c>
      <c r="D4" s="3"/>
      <c r="E4" s="4">
        <v>1463</v>
      </c>
      <c r="F4" s="4">
        <v>1316</v>
      </c>
      <c r="G4" s="4">
        <f t="shared" si="0"/>
        <v>147</v>
      </c>
      <c r="H4" s="4">
        <f>+AVERAGE(E4:F4)</f>
        <v>1389.5</v>
      </c>
      <c r="I4" s="3">
        <f>+STDEV(E4:F4)</f>
        <v>103.94469683442249</v>
      </c>
      <c r="J4" s="5">
        <f t="shared" si="1"/>
        <v>7.4807266523513841E-2</v>
      </c>
    </row>
    <row r="5" spans="1:10" x14ac:dyDescent="0.25">
      <c r="A5" s="3" t="s">
        <v>9</v>
      </c>
      <c r="B5" s="3" t="s">
        <v>10</v>
      </c>
      <c r="C5" s="3" t="s">
        <v>20</v>
      </c>
      <c r="D5" s="3"/>
      <c r="E5" s="4">
        <v>385</v>
      </c>
      <c r="F5" s="4">
        <v>367</v>
      </c>
      <c r="G5" s="4">
        <f t="shared" si="0"/>
        <v>18</v>
      </c>
      <c r="H5" s="4">
        <f>+AVERAGE(E5:F5)</f>
        <v>376</v>
      </c>
      <c r="I5" s="3">
        <f>+STDEV(E5:F5)</f>
        <v>12.727922061357855</v>
      </c>
      <c r="J5" s="5">
        <f t="shared" si="1"/>
        <v>3.3850856546164508E-2</v>
      </c>
    </row>
    <row r="6" spans="1:10" x14ac:dyDescent="0.25">
      <c r="A6" s="3" t="s">
        <v>11</v>
      </c>
      <c r="B6" s="3" t="s">
        <v>12</v>
      </c>
      <c r="C6" s="3" t="s">
        <v>20</v>
      </c>
      <c r="D6" s="3"/>
      <c r="E6" s="4">
        <v>91</v>
      </c>
      <c r="F6" s="4">
        <v>89</v>
      </c>
      <c r="G6" s="4">
        <f t="shared" si="0"/>
        <v>2</v>
      </c>
      <c r="H6" s="4">
        <f>+AVERAGE(E6:F6)</f>
        <v>90</v>
      </c>
      <c r="I6" s="3">
        <f>+STDEV(E6:F6)</f>
        <v>1.4142135623730951</v>
      </c>
      <c r="J6" s="5">
        <f t="shared" si="1"/>
        <v>1.5713484026367724E-2</v>
      </c>
    </row>
    <row r="7" spans="1:10" x14ac:dyDescent="0.25">
      <c r="A7" s="3" t="s">
        <v>13</v>
      </c>
      <c r="B7" s="3" t="s">
        <v>14</v>
      </c>
      <c r="C7" s="3" t="s">
        <v>20</v>
      </c>
      <c r="D7" s="3"/>
      <c r="E7" s="4">
        <v>4</v>
      </c>
      <c r="F7" s="4">
        <v>4.45</v>
      </c>
      <c r="G7" s="4">
        <f t="shared" si="0"/>
        <v>0.45000000000000018</v>
      </c>
      <c r="H7" s="4">
        <f>+AVERAGE(E7:F7)</f>
        <v>4.2249999999999996</v>
      </c>
      <c r="I7" s="3">
        <f>+STDEV(E7:F7)</f>
        <v>0.31819805153394648</v>
      </c>
      <c r="J7" s="5">
        <f t="shared" si="1"/>
        <v>7.5313148292058346E-2</v>
      </c>
    </row>
    <row r="8" spans="1:10" x14ac:dyDescent="0.25">
      <c r="A8" s="3" t="s">
        <v>15</v>
      </c>
      <c r="B8" s="3" t="s">
        <v>16</v>
      </c>
      <c r="C8" s="3" t="s">
        <v>20</v>
      </c>
      <c r="D8" s="3"/>
      <c r="E8" s="4">
        <v>11</v>
      </c>
      <c r="F8" s="4">
        <v>9.65</v>
      </c>
      <c r="G8" s="4">
        <f t="shared" si="0"/>
        <v>1.3499999999999996</v>
      </c>
      <c r="H8" s="4">
        <f>+AVERAGE(E8:F8)</f>
        <v>10.324999999999999</v>
      </c>
      <c r="I8" s="3">
        <f>+STDEV(E8:F8)</f>
        <v>0.95459415460183883</v>
      </c>
      <c r="J8" s="5">
        <f t="shared" si="1"/>
        <v>9.2454639670880287E-2</v>
      </c>
    </row>
    <row r="9" spans="1:10" x14ac:dyDescent="0.25">
      <c r="A9" s="3" t="s">
        <v>17</v>
      </c>
      <c r="B9" s="3" t="s">
        <v>18</v>
      </c>
      <c r="C9" s="3" t="s">
        <v>20</v>
      </c>
      <c r="D9" s="3"/>
      <c r="E9" s="4">
        <v>927</v>
      </c>
      <c r="F9" s="4">
        <v>814</v>
      </c>
      <c r="G9" s="4">
        <f t="shared" si="0"/>
        <v>113</v>
      </c>
      <c r="H9" s="4">
        <f>+AVERAGE(E9:F9)</f>
        <v>870.5</v>
      </c>
      <c r="I9" s="3">
        <f>+STDEV(E9:F9)</f>
        <v>79.903066274079876</v>
      </c>
      <c r="J9" s="5">
        <f t="shared" si="1"/>
        <v>9.1789852124158383E-2</v>
      </c>
    </row>
    <row r="10" spans="1:10" x14ac:dyDescent="0.25">
      <c r="A10" s="3" t="s">
        <v>21</v>
      </c>
      <c r="B10" s="3" t="s">
        <v>22</v>
      </c>
      <c r="C10" s="3" t="s">
        <v>23</v>
      </c>
      <c r="D10" s="3"/>
      <c r="E10" s="4">
        <v>339</v>
      </c>
      <c r="F10" s="4">
        <v>344</v>
      </c>
      <c r="G10" s="4">
        <f t="shared" si="0"/>
        <v>5</v>
      </c>
      <c r="H10" s="4">
        <f>+AVERAGE(E10:F10)</f>
        <v>341.5</v>
      </c>
      <c r="I10" s="3">
        <f>+STDEV(E10:F10)</f>
        <v>3.5355339059327378</v>
      </c>
      <c r="J10" s="5">
        <f t="shared" si="1"/>
        <v>1.0352954336552672E-2</v>
      </c>
    </row>
    <row r="11" spans="1:10" x14ac:dyDescent="0.25">
      <c r="A11" s="3" t="s">
        <v>24</v>
      </c>
      <c r="B11" s="3" t="s">
        <v>25</v>
      </c>
      <c r="C11" s="3" t="s">
        <v>23</v>
      </c>
      <c r="D11" s="3"/>
      <c r="E11" s="4">
        <v>2</v>
      </c>
      <c r="F11" s="4">
        <v>2.65</v>
      </c>
      <c r="G11" s="4">
        <f t="shared" si="0"/>
        <v>0.64999999999999991</v>
      </c>
      <c r="H11" s="4">
        <f>+AVERAGE(E11:F11)</f>
        <v>2.3250000000000002</v>
      </c>
      <c r="I11" s="3">
        <f>+STDEV(E11:F11)</f>
        <v>0.45961940777125559</v>
      </c>
      <c r="J11" s="5">
        <f t="shared" si="1"/>
        <v>0.19768576678333571</v>
      </c>
    </row>
    <row r="12" spans="1:10" x14ac:dyDescent="0.25">
      <c r="A12" s="3" t="s">
        <v>26</v>
      </c>
      <c r="B12" s="3" t="s">
        <v>27</v>
      </c>
      <c r="C12" s="3" t="s">
        <v>23</v>
      </c>
      <c r="D12" s="3"/>
      <c r="E12" s="4">
        <v>0</v>
      </c>
      <c r="F12" s="4">
        <v>1.6</v>
      </c>
      <c r="G12" s="4">
        <f t="shared" si="0"/>
        <v>1.6</v>
      </c>
      <c r="H12" s="4">
        <f>+AVERAGE(E12:F12)</f>
        <v>0.8</v>
      </c>
      <c r="I12" s="3">
        <f>+STDEV(E12:F12)</f>
        <v>1.1313708498984762</v>
      </c>
      <c r="J12" s="5">
        <f t="shared" si="1"/>
        <v>1.4142135623730951</v>
      </c>
    </row>
    <row r="13" spans="1:10" x14ac:dyDescent="0.25">
      <c r="A13" s="3" t="s">
        <v>28</v>
      </c>
      <c r="B13" s="3" t="s">
        <v>29</v>
      </c>
      <c r="C13" s="3" t="s">
        <v>23</v>
      </c>
      <c r="D13" s="3">
        <v>15</v>
      </c>
      <c r="E13" s="4">
        <v>7</v>
      </c>
      <c r="F13" s="4">
        <v>10.199999999999999</v>
      </c>
      <c r="G13" s="4">
        <f t="shared" si="0"/>
        <v>3.1999999999999993</v>
      </c>
      <c r="H13" s="4">
        <f>+AVERAGE(E13:F13)</f>
        <v>8.6</v>
      </c>
      <c r="I13" s="3">
        <f>+STDEV(E13:F13)</f>
        <v>2.2627416997969529</v>
      </c>
      <c r="J13" s="5">
        <f t="shared" si="1"/>
        <v>0.26310949997638988</v>
      </c>
    </row>
    <row r="14" spans="1:10" x14ac:dyDescent="0.25">
      <c r="A14" s="3" t="s">
        <v>30</v>
      </c>
      <c r="B14" s="3" t="s">
        <v>31</v>
      </c>
      <c r="C14" s="3" t="s">
        <v>23</v>
      </c>
      <c r="D14" s="3"/>
      <c r="E14" s="4">
        <v>1</v>
      </c>
      <c r="F14" s="4">
        <v>1.29</v>
      </c>
      <c r="G14" s="4">
        <f t="shared" si="0"/>
        <v>0.29000000000000004</v>
      </c>
      <c r="H14" s="4">
        <f>+AVERAGE(E14:F14)</f>
        <v>1.145</v>
      </c>
      <c r="I14" s="3">
        <f>+STDEV(E14:F14)</f>
        <v>0.20506096654409914</v>
      </c>
      <c r="J14" s="5">
        <f t="shared" si="1"/>
        <v>0.17909254720008658</v>
      </c>
    </row>
    <row r="15" spans="1:10" x14ac:dyDescent="0.25">
      <c r="A15" s="3" t="s">
        <v>32</v>
      </c>
      <c r="B15" s="3" t="s">
        <v>33</v>
      </c>
      <c r="C15" s="3" t="s">
        <v>23</v>
      </c>
      <c r="D15" s="3">
        <v>12</v>
      </c>
      <c r="E15" s="4">
        <v>28</v>
      </c>
      <c r="F15" s="4">
        <v>7.65</v>
      </c>
      <c r="G15" s="4">
        <f t="shared" si="0"/>
        <v>20.350000000000001</v>
      </c>
      <c r="H15" s="4">
        <f>+AVERAGE(E15:F15)</f>
        <v>17.824999999999999</v>
      </c>
      <c r="I15" s="3">
        <f>+STDEV(E15:F15)</f>
        <v>14.389622997146246</v>
      </c>
      <c r="J15" s="5">
        <f t="shared" si="1"/>
        <v>0.80727197739950896</v>
      </c>
    </row>
    <row r="16" spans="1:10" x14ac:dyDescent="0.25">
      <c r="A16" s="3" t="s">
        <v>34</v>
      </c>
      <c r="B16" s="3" t="s">
        <v>35</v>
      </c>
      <c r="C16" s="3" t="s">
        <v>23</v>
      </c>
      <c r="D16" s="3">
        <v>180</v>
      </c>
      <c r="E16" s="4">
        <v>354</v>
      </c>
      <c r="F16" s="4">
        <v>422</v>
      </c>
      <c r="G16" s="4">
        <f t="shared" si="0"/>
        <v>68</v>
      </c>
      <c r="H16" s="4">
        <f>+AVERAGE(E16:F16)</f>
        <v>388</v>
      </c>
      <c r="I16" s="3">
        <f>+STDEV(E16:F16)</f>
        <v>48.083261120685229</v>
      </c>
      <c r="J16" s="5">
        <f t="shared" si="1"/>
        <v>0.12392593072341554</v>
      </c>
    </row>
    <row r="17" spans="1:10" x14ac:dyDescent="0.25">
      <c r="A17" s="3" t="s">
        <v>36</v>
      </c>
      <c r="B17" s="3" t="s">
        <v>37</v>
      </c>
      <c r="C17" s="3" t="s">
        <v>23</v>
      </c>
      <c r="D17" s="3">
        <v>2.4</v>
      </c>
      <c r="E17" s="4">
        <v>0</v>
      </c>
      <c r="F17" s="4">
        <v>0</v>
      </c>
      <c r="G17" s="4">
        <f t="shared" si="0"/>
        <v>0</v>
      </c>
      <c r="H17" s="4">
        <f>+AVERAGE(E17:F17)</f>
        <v>0</v>
      </c>
      <c r="I17" s="3">
        <f>+STDEV(E17:F17)</f>
        <v>0</v>
      </c>
      <c r="J17" s="5">
        <f t="shared" si="1"/>
        <v>0</v>
      </c>
    </row>
    <row r="18" spans="1:10" x14ac:dyDescent="0.25">
      <c r="A18" s="3" t="s">
        <v>38</v>
      </c>
      <c r="B18" s="3" t="s">
        <v>39</v>
      </c>
      <c r="C18" s="3" t="s">
        <v>23</v>
      </c>
      <c r="D18" s="3">
        <v>2.4</v>
      </c>
      <c r="E18" s="4">
        <v>0</v>
      </c>
      <c r="F18" s="4">
        <v>0</v>
      </c>
      <c r="G18" s="4">
        <f t="shared" si="0"/>
        <v>0</v>
      </c>
      <c r="H18" s="4">
        <f>+AVERAGE(E18:F18)</f>
        <v>0</v>
      </c>
      <c r="I18" s="3">
        <f>+STDEV(E18:F18)</f>
        <v>0</v>
      </c>
      <c r="J18" s="5">
        <f t="shared" si="1"/>
        <v>0</v>
      </c>
    </row>
    <row r="19" spans="1:10" x14ac:dyDescent="0.25">
      <c r="A19" s="3" t="s">
        <v>40</v>
      </c>
      <c r="B19" s="3" t="s">
        <v>41</v>
      </c>
      <c r="C19" s="3" t="s">
        <v>23</v>
      </c>
      <c r="D19" s="3">
        <v>1.2</v>
      </c>
      <c r="E19" s="4">
        <v>2</v>
      </c>
      <c r="F19" s="4">
        <v>3.08</v>
      </c>
      <c r="G19" s="4">
        <f t="shared" si="0"/>
        <v>1.08</v>
      </c>
      <c r="H19" s="4">
        <f>+AVERAGE(E19:F19)</f>
        <v>2.54</v>
      </c>
      <c r="I19" s="3">
        <f>+STDEV(E19:F19)</f>
        <v>0.76367532368147117</v>
      </c>
      <c r="J19" s="5">
        <f t="shared" si="1"/>
        <v>0.30065957625254769</v>
      </c>
    </row>
    <row r="20" spans="1:10" x14ac:dyDescent="0.25">
      <c r="A20" s="3" t="s">
        <v>42</v>
      </c>
      <c r="B20" s="3" t="s">
        <v>43</v>
      </c>
      <c r="C20" s="3" t="s">
        <v>23</v>
      </c>
      <c r="D20" s="3"/>
      <c r="E20" s="4">
        <v>43</v>
      </c>
      <c r="F20" s="4">
        <v>53.7</v>
      </c>
      <c r="G20" s="4">
        <f t="shared" si="0"/>
        <v>10.700000000000003</v>
      </c>
      <c r="H20" s="4">
        <f>+AVERAGE(E20:F20)</f>
        <v>48.35</v>
      </c>
      <c r="I20" s="3">
        <f>+STDEV(E20:F20)</f>
        <v>7.5660425586960516</v>
      </c>
      <c r="J20" s="5">
        <f t="shared" si="1"/>
        <v>0.15648485126568876</v>
      </c>
    </row>
    <row r="21" spans="1:10" x14ac:dyDescent="0.25">
      <c r="A21" s="3" t="s">
        <v>44</v>
      </c>
      <c r="B21" s="3" t="s">
        <v>45</v>
      </c>
      <c r="C21" s="3" t="s">
        <v>23</v>
      </c>
      <c r="D21" s="3"/>
      <c r="E21" s="4">
        <v>0</v>
      </c>
      <c r="F21" s="4">
        <v>0</v>
      </c>
      <c r="G21" s="4">
        <f t="shared" si="0"/>
        <v>0</v>
      </c>
      <c r="H21" s="4">
        <f>+AVERAGE(E21:F21)</f>
        <v>0</v>
      </c>
      <c r="I21" s="3">
        <f>+STDEV(E21:F21)</f>
        <v>0</v>
      </c>
      <c r="J21" s="5">
        <f t="shared" si="1"/>
        <v>0</v>
      </c>
    </row>
    <row r="22" spans="1:10" x14ac:dyDescent="0.25">
      <c r="A22" s="3" t="s">
        <v>46</v>
      </c>
      <c r="B22" s="3" t="s">
        <v>47</v>
      </c>
      <c r="C22" s="3" t="s">
        <v>23</v>
      </c>
      <c r="D22" s="3"/>
      <c r="E22" s="4">
        <v>106</v>
      </c>
      <c r="F22" s="4">
        <v>120</v>
      </c>
      <c r="G22" s="4">
        <f t="shared" si="0"/>
        <v>14</v>
      </c>
      <c r="H22" s="4">
        <f>+AVERAGE(E22:F22)</f>
        <v>113</v>
      </c>
      <c r="I22" s="3">
        <f>+STDEV(E22:F22)</f>
        <v>9.8994949366116654</v>
      </c>
      <c r="J22" s="5">
        <f t="shared" si="1"/>
        <v>8.7606149881519157E-2</v>
      </c>
    </row>
    <row r="23" spans="1:10" x14ac:dyDescent="0.25">
      <c r="E23" s="1"/>
      <c r="F23" s="1"/>
      <c r="G23" s="1"/>
      <c r="H23" s="1"/>
      <c r="J2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FAD8-9EC9-476A-8D15-C7F7F1D2A40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Bickley</dc:creator>
  <cp:lastModifiedBy>Marcus Bickley</cp:lastModifiedBy>
  <dcterms:created xsi:type="dcterms:W3CDTF">2022-01-21T14:05:11Z</dcterms:created>
  <dcterms:modified xsi:type="dcterms:W3CDTF">2022-01-21T14:49:02Z</dcterms:modified>
</cp:coreProperties>
</file>