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bickley\Documents\marcus\fish stuff\"/>
    </mc:Choice>
  </mc:AlternateContent>
  <xr:revisionPtr revIDLastSave="0" documentId="13_ncr:1_{5D7EA694-5821-4AA0-830F-A341A3E2BBBD}" xr6:coauthVersionLast="47" xr6:coauthVersionMax="47" xr10:uidLastSave="{00000000-0000-0000-0000-000000000000}"/>
  <bookViews>
    <workbookView xWindow="22932" yWindow="6804" windowWidth="23256" windowHeight="12576" xr2:uid="{84C27A5D-AACC-4751-8A1C-CE9CA95941AF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15" i="1" l="1"/>
  <c r="Q19" i="1"/>
  <c r="Q14" i="1"/>
  <c r="T2" i="1"/>
  <c r="R3" i="1"/>
  <c r="S3" i="1"/>
  <c r="R4" i="1"/>
  <c r="S4" i="1"/>
  <c r="T4" i="1" s="1"/>
  <c r="R5" i="1"/>
  <c r="S5" i="1"/>
  <c r="R6" i="1"/>
  <c r="T6" i="1" s="1"/>
  <c r="S6" i="1"/>
  <c r="R7" i="1"/>
  <c r="T7" i="1" s="1"/>
  <c r="S7" i="1"/>
  <c r="R8" i="1"/>
  <c r="S8" i="1"/>
  <c r="R9" i="1"/>
  <c r="S9" i="1"/>
  <c r="T9" i="1" s="1"/>
  <c r="R10" i="1"/>
  <c r="S10" i="1"/>
  <c r="R11" i="1"/>
  <c r="S11" i="1"/>
  <c r="R12" i="1"/>
  <c r="S12" i="1"/>
  <c r="T12" i="1" s="1"/>
  <c r="R13" i="1"/>
  <c r="S13" i="1"/>
  <c r="R14" i="1"/>
  <c r="T14" i="1" s="1"/>
  <c r="S14" i="1"/>
  <c r="R15" i="1"/>
  <c r="T15" i="1" s="1"/>
  <c r="S15" i="1"/>
  <c r="R16" i="1"/>
  <c r="S16" i="1"/>
  <c r="R17" i="1"/>
  <c r="S17" i="1"/>
  <c r="T17" i="1" s="1"/>
  <c r="R18" i="1"/>
  <c r="S18" i="1"/>
  <c r="R19" i="1"/>
  <c r="T19" i="1" s="1"/>
  <c r="S19" i="1"/>
  <c r="R20" i="1"/>
  <c r="S20" i="1"/>
  <c r="T20" i="1" s="1"/>
  <c r="R21" i="1"/>
  <c r="S21" i="1"/>
  <c r="T21" i="1" s="1"/>
  <c r="R22" i="1"/>
  <c r="S22" i="1"/>
  <c r="T22" i="1" s="1"/>
  <c r="S2" i="1"/>
  <c r="R2" i="1"/>
  <c r="T18" i="1"/>
  <c r="T16" i="1"/>
  <c r="T13" i="1"/>
  <c r="T11" i="1"/>
  <c r="T10" i="1"/>
  <c r="T8" i="1"/>
  <c r="T5" i="1"/>
  <c r="T3" i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" i="1"/>
  <c r="P3" i="1"/>
  <c r="Q3" i="1" s="1"/>
  <c r="P4" i="1"/>
  <c r="P5" i="1"/>
  <c r="Q5" i="1" s="1"/>
  <c r="P6" i="1"/>
  <c r="P7" i="1"/>
  <c r="P8" i="1"/>
  <c r="Q8" i="1" s="1"/>
  <c r="P9" i="1"/>
  <c r="Q9" i="1" s="1"/>
  <c r="P10" i="1"/>
  <c r="P11" i="1"/>
  <c r="P12" i="1"/>
  <c r="P13" i="1"/>
  <c r="Q13" i="1" s="1"/>
  <c r="P14" i="1"/>
  <c r="P15" i="1"/>
  <c r="P16" i="1"/>
  <c r="P17" i="1"/>
  <c r="P18" i="1"/>
  <c r="P19" i="1"/>
  <c r="P20" i="1"/>
  <c r="P21" i="1"/>
  <c r="Q21" i="1" s="1"/>
  <c r="P22" i="1"/>
  <c r="P2" i="1"/>
  <c r="O3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" i="1"/>
  <c r="Q22" i="1"/>
  <c r="Q20" i="1"/>
  <c r="Q12" i="1"/>
  <c r="Q11" i="1"/>
  <c r="Q7" i="1"/>
  <c r="Q6" i="1"/>
  <c r="Q4" i="1"/>
  <c r="N2" i="1"/>
  <c r="K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" i="1"/>
  <c r="L2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M2" i="1"/>
  <c r="M3" i="1"/>
  <c r="M4" i="1"/>
  <c r="M5" i="1"/>
  <c r="M6" i="1"/>
  <c r="M7" i="1"/>
  <c r="M8" i="1"/>
  <c r="M9" i="1"/>
  <c r="N9" i="1" s="1"/>
  <c r="M10" i="1"/>
  <c r="M11" i="1"/>
  <c r="N11" i="1" s="1"/>
  <c r="M12" i="1"/>
  <c r="M13" i="1"/>
  <c r="M14" i="1"/>
  <c r="M15" i="1"/>
  <c r="M16" i="1"/>
  <c r="M17" i="1"/>
  <c r="N17" i="1" s="1"/>
  <c r="M18" i="1"/>
  <c r="M19" i="1"/>
  <c r="N19" i="1" s="1"/>
  <c r="M20" i="1"/>
  <c r="M21" i="1"/>
  <c r="M22" i="1"/>
  <c r="L3" i="1"/>
  <c r="L4" i="1"/>
  <c r="L5" i="1"/>
  <c r="N5" i="1" s="1"/>
  <c r="L6" i="1"/>
  <c r="L7" i="1"/>
  <c r="L8" i="1"/>
  <c r="L9" i="1"/>
  <c r="L10" i="1"/>
  <c r="L11" i="1"/>
  <c r="L12" i="1"/>
  <c r="L13" i="1"/>
  <c r="N13" i="1" s="1"/>
  <c r="L14" i="1"/>
  <c r="L15" i="1"/>
  <c r="L16" i="1"/>
  <c r="L17" i="1"/>
  <c r="L18" i="1"/>
  <c r="L19" i="1"/>
  <c r="L20" i="1"/>
  <c r="L21" i="1"/>
  <c r="N21" i="1" s="1"/>
  <c r="L22" i="1"/>
  <c r="Q16" i="1" l="1"/>
  <c r="Q17" i="1"/>
  <c r="Q10" i="1"/>
  <c r="Q18" i="1"/>
  <c r="Q2" i="1"/>
  <c r="N12" i="1"/>
  <c r="N16" i="1"/>
  <c r="N4" i="1"/>
  <c r="N20" i="1"/>
  <c r="N8" i="1"/>
  <c r="N3" i="1"/>
  <c r="N15" i="1"/>
  <c r="N7" i="1"/>
  <c r="N18" i="1"/>
  <c r="N10" i="1"/>
  <c r="N22" i="1"/>
  <c r="N14" i="1"/>
  <c r="N6" i="1"/>
</calcChain>
</file>

<file path=xl/sharedStrings.xml><?xml version="1.0" encoding="utf-8"?>
<sst xmlns="http://schemas.openxmlformats.org/spreadsheetml/2006/main" count="88" uniqueCount="69">
  <si>
    <t>Element</t>
  </si>
  <si>
    <t>Triton-1/14</t>
  </si>
  <si>
    <t>Fauna Marin 1/21</t>
  </si>
  <si>
    <t>Sodium</t>
  </si>
  <si>
    <t>Na</t>
  </si>
  <si>
    <t>Calcium</t>
  </si>
  <si>
    <t>Ca</t>
  </si>
  <si>
    <t>Magnesium</t>
  </si>
  <si>
    <t>Mg</t>
  </si>
  <si>
    <t>Potassium</t>
  </si>
  <si>
    <t>K</t>
  </si>
  <si>
    <t>Bromine</t>
  </si>
  <si>
    <t>Br</t>
  </si>
  <si>
    <t>Boron</t>
  </si>
  <si>
    <t>B</t>
  </si>
  <si>
    <t>Strontium</t>
  </si>
  <si>
    <t>Sr</t>
  </si>
  <si>
    <t>Sulphur</t>
  </si>
  <si>
    <t>S</t>
  </si>
  <si>
    <t>unit</t>
  </si>
  <si>
    <t>mg/l</t>
  </si>
  <si>
    <t>Lithium</t>
  </si>
  <si>
    <t>L</t>
  </si>
  <si>
    <t>µg/l</t>
  </si>
  <si>
    <t>Nickel</t>
  </si>
  <si>
    <t>Ni</t>
  </si>
  <si>
    <t>Molybdenum</t>
  </si>
  <si>
    <t>Mo</t>
  </si>
  <si>
    <t>Vanadium</t>
  </si>
  <si>
    <t>V</t>
  </si>
  <si>
    <t>Zinc</t>
  </si>
  <si>
    <t>Zn</t>
  </si>
  <si>
    <t>Manganese</t>
  </si>
  <si>
    <t>Mn</t>
  </si>
  <si>
    <t>Iodine</t>
  </si>
  <si>
    <t>I</t>
  </si>
  <si>
    <t>Chrome</t>
  </si>
  <si>
    <t>Cr</t>
  </si>
  <si>
    <t>Cobalt</t>
  </si>
  <si>
    <t>Co</t>
  </si>
  <si>
    <t>Iron</t>
  </si>
  <si>
    <t>Fe</t>
  </si>
  <si>
    <t>Barium</t>
  </si>
  <si>
    <t>Ba</t>
  </si>
  <si>
    <t>Beryllium</t>
  </si>
  <si>
    <t>Be</t>
  </si>
  <si>
    <t>Silicon</t>
  </si>
  <si>
    <t>Si</t>
  </si>
  <si>
    <t>theoritical</t>
  </si>
  <si>
    <t>avg</t>
  </si>
  <si>
    <t>std</t>
  </si>
  <si>
    <t>% RSD</t>
  </si>
  <si>
    <t>Triton 2/2</t>
  </si>
  <si>
    <t>diff tritons</t>
  </si>
  <si>
    <t>questions</t>
  </si>
  <si>
    <t>How accuarate is ICP?  Are results true?</t>
  </si>
  <si>
    <t xml:space="preserve">Do corals really need trace elements? </t>
  </si>
  <si>
    <t>The logic behind them needing trace elements was that the elements were getting consumed but its not by the corals.</t>
  </si>
  <si>
    <t>Do Auto Water Change systems really give you the benefit that we think?</t>
  </si>
  <si>
    <t>Fauna Marin 2/4</t>
  </si>
  <si>
    <t>diff FM</t>
  </si>
  <si>
    <t>Why is Triton so popular?</t>
  </si>
  <si>
    <t>diff 1st test</t>
  </si>
  <si>
    <t>avg FM</t>
  </si>
  <si>
    <t>std FM</t>
  </si>
  <si>
    <t xml:space="preserve"> %RSD FM</t>
  </si>
  <si>
    <t>avg Triton</t>
  </si>
  <si>
    <t>std Tri</t>
  </si>
  <si>
    <t xml:space="preserve"> %RSD Tri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</si>
</sst>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">
    <xf numFmtId="0" fontId="0" fillId="0" borderId="0" xfId="0"/>
    <xf numFmtId="2" fontId="0" fillId="0" borderId="0" xfId="0" applyNumberFormat="1"/>
    <xf numFmtId="9" fontId="0" fillId="0" borderId="0" xfId="1" applyFont="1"/>
    <xf numFmtId="0" fontId="0" fillId="0" borderId="1" xfId="0" applyBorder="1"/>
    <xf numFmtId="2" fontId="0" fillId="0" borderId="1" xfId="0" applyNumberFormat="1" applyBorder="1"/>
    <xf numFmtId="9" fontId="0" fillId="0" borderId="1" xfId="1" applyFont="1" applyBorder="1"/>
    <xf numFmtId="0" fontId="0" fillId="0" borderId="2" xfId="0" applyFill="1" applyBorder="1"/>
    <xf numFmtId="0" fontId="0" fillId="2" borderId="2" xfId="0" applyFill="1" applyBorder="1"/>
    <xf numFmtId="9" fontId="0" fillId="2" borderId="1" xfId="1" applyFont="1" applyFill="1" applyBorder="1"/>
    <xf numFmtId="0" fontId="0" fillId="3" borderId="2" xfId="0" applyFill="1" applyBorder="1"/>
    <xf numFmtId="9" fontId="0" fillId="3" borderId="1" xfId="1" applyFont="1" applyFill="1" applyBorder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Fauna Marin-</a:t>
            </a:r>
            <a:r>
              <a:rPr lang="en-US" baseline="0"/>
              <a:t> </a:t>
            </a:r>
          </a:p>
          <a:p>
            <a:pPr>
              <a:defRPr/>
            </a:pPr>
            <a:r>
              <a:rPr lang="en-US"/>
              <a:t>RSD</a:t>
            </a:r>
            <a:r>
              <a:rPr lang="en-US" baseline="0"/>
              <a:t> %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Sheet1!$B$2:$B$22</c:f>
              <c:strCache>
                <c:ptCount val="21"/>
                <c:pt idx="0">
                  <c:v>Na</c:v>
                </c:pt>
                <c:pt idx="1">
                  <c:v>Ca</c:v>
                </c:pt>
                <c:pt idx="2">
                  <c:v>Mg</c:v>
                </c:pt>
                <c:pt idx="3">
                  <c:v>K</c:v>
                </c:pt>
                <c:pt idx="4">
                  <c:v>Br</c:v>
                </c:pt>
                <c:pt idx="5">
                  <c:v>B</c:v>
                </c:pt>
                <c:pt idx="6">
                  <c:v>Sr</c:v>
                </c:pt>
                <c:pt idx="7">
                  <c:v>S</c:v>
                </c:pt>
                <c:pt idx="8">
                  <c:v>L</c:v>
                </c:pt>
                <c:pt idx="9">
                  <c:v>Ni</c:v>
                </c:pt>
                <c:pt idx="10">
                  <c:v>Mo</c:v>
                </c:pt>
                <c:pt idx="11">
                  <c:v>V</c:v>
                </c:pt>
                <c:pt idx="12">
                  <c:v>Zn</c:v>
                </c:pt>
                <c:pt idx="13">
                  <c:v>Mn</c:v>
                </c:pt>
                <c:pt idx="14">
                  <c:v>I</c:v>
                </c:pt>
                <c:pt idx="15">
                  <c:v>Cr</c:v>
                </c:pt>
                <c:pt idx="16">
                  <c:v>Co</c:v>
                </c:pt>
                <c:pt idx="17">
                  <c:v>Fe</c:v>
                </c:pt>
                <c:pt idx="18">
                  <c:v>Ba</c:v>
                </c:pt>
                <c:pt idx="19">
                  <c:v>Be</c:v>
                </c:pt>
                <c:pt idx="20">
                  <c:v>Si</c:v>
                </c:pt>
              </c:strCache>
            </c:strRef>
          </c:cat>
          <c:val>
            <c:numRef>
              <c:f>Sheet1!$Q$2:$Q$22</c:f>
              <c:numCache>
                <c:formatCode>0%</c:formatCode>
                <c:ptCount val="21"/>
                <c:pt idx="0">
                  <c:v>5.8577759650951442E-4</c:v>
                </c:pt>
                <c:pt idx="1">
                  <c:v>3.4577348713278611E-3</c:v>
                </c:pt>
                <c:pt idx="2">
                  <c:v>5.352814392025341E-3</c:v>
                </c:pt>
                <c:pt idx="3">
                  <c:v>1.924100084861354E-3</c:v>
                </c:pt>
                <c:pt idx="4">
                  <c:v>1.2598784520027528E-2</c:v>
                </c:pt>
                <c:pt idx="5">
                  <c:v>4.7509974099880408E-3</c:v>
                </c:pt>
                <c:pt idx="6">
                  <c:v>7.3237367290163895E-4</c:v>
                </c:pt>
                <c:pt idx="7">
                  <c:v>1.7395000767196742E-3</c:v>
                </c:pt>
                <c:pt idx="8">
                  <c:v>6.1398562765836249E-3</c:v>
                </c:pt>
                <c:pt idx="9">
                  <c:v>0.13121569135420463</c:v>
                </c:pt>
                <c:pt idx="10">
                  <c:v>0.26189140043946207</c:v>
                </c:pt>
                <c:pt idx="11">
                  <c:v>0.17531573087269872</c:v>
                </c:pt>
                <c:pt idx="12">
                  <c:v>0.74473264660748328</c:v>
                </c:pt>
                <c:pt idx="13">
                  <c:v>1.2148833397299856</c:v>
                </c:pt>
                <c:pt idx="14">
                  <c:v>0.21415785187368833</c:v>
                </c:pt>
                <c:pt idx="15">
                  <c:v>0</c:v>
                </c:pt>
                <c:pt idx="16">
                  <c:v>0</c:v>
                </c:pt>
                <c:pt idx="17">
                  <c:v>1.4142135623730951</c:v>
                </c:pt>
                <c:pt idx="18">
                  <c:v>3.3703850390207221E-2</c:v>
                </c:pt>
                <c:pt idx="19">
                  <c:v>0</c:v>
                </c:pt>
                <c:pt idx="20">
                  <c:v>6.1487546190134572E-2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582-47FA-A8BC-BB29AD56A6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21312847"/>
        <c:axId val="321318671"/>
      </c:lineChart>
      <c:catAx>
        <c:axId val="32131284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21318671"/>
        <c:crosses val="autoZero"/>
        <c:auto val="1"/>
        <c:lblAlgn val="ctr"/>
        <c:lblOffset val="100"/>
        <c:noMultiLvlLbl val="0"/>
      </c:catAx>
      <c:valAx>
        <c:axId val="3213186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2131284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Triton-</a:t>
            </a:r>
            <a:endParaRPr lang="en-US" baseline="0"/>
          </a:p>
          <a:p>
            <a:pPr>
              <a:defRPr/>
            </a:pPr>
            <a:r>
              <a:rPr lang="en-US"/>
              <a:t>RSD</a:t>
            </a:r>
            <a:r>
              <a:rPr lang="en-US" baseline="0"/>
              <a:t> %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Sheet1!$B$2:$B$22</c:f>
              <c:strCache>
                <c:ptCount val="21"/>
                <c:pt idx="0">
                  <c:v>Na</c:v>
                </c:pt>
                <c:pt idx="1">
                  <c:v>Ca</c:v>
                </c:pt>
                <c:pt idx="2">
                  <c:v>Mg</c:v>
                </c:pt>
                <c:pt idx="3">
                  <c:v>K</c:v>
                </c:pt>
                <c:pt idx="4">
                  <c:v>Br</c:v>
                </c:pt>
                <c:pt idx="5">
                  <c:v>B</c:v>
                </c:pt>
                <c:pt idx="6">
                  <c:v>Sr</c:v>
                </c:pt>
                <c:pt idx="7">
                  <c:v>S</c:v>
                </c:pt>
                <c:pt idx="8">
                  <c:v>L</c:v>
                </c:pt>
                <c:pt idx="9">
                  <c:v>Ni</c:v>
                </c:pt>
                <c:pt idx="10">
                  <c:v>Mo</c:v>
                </c:pt>
                <c:pt idx="11">
                  <c:v>V</c:v>
                </c:pt>
                <c:pt idx="12">
                  <c:v>Zn</c:v>
                </c:pt>
                <c:pt idx="13">
                  <c:v>Mn</c:v>
                </c:pt>
                <c:pt idx="14">
                  <c:v>I</c:v>
                </c:pt>
                <c:pt idx="15">
                  <c:v>Cr</c:v>
                </c:pt>
                <c:pt idx="16">
                  <c:v>Co</c:v>
                </c:pt>
                <c:pt idx="17">
                  <c:v>Fe</c:v>
                </c:pt>
                <c:pt idx="18">
                  <c:v>Ba</c:v>
                </c:pt>
                <c:pt idx="19">
                  <c:v>Be</c:v>
                </c:pt>
                <c:pt idx="20">
                  <c:v>Si</c:v>
                </c:pt>
              </c:strCache>
            </c:strRef>
          </c:cat>
          <c:val>
            <c:numRef>
              <c:f>Sheet1!$T$2:$T$22</c:f>
              <c:numCache>
                <c:formatCode>0%</c:formatCode>
                <c:ptCount val="21"/>
                <c:pt idx="0">
                  <c:v>2.832578895230926E-2</c:v>
                </c:pt>
                <c:pt idx="1">
                  <c:v>4.7993672931213635E-2</c:v>
                </c:pt>
                <c:pt idx="2">
                  <c:v>5.6809858708908548E-2</c:v>
                </c:pt>
                <c:pt idx="3">
                  <c:v>2.3479918660089701E-2</c:v>
                </c:pt>
                <c:pt idx="4">
                  <c:v>4.8211825989991873E-2</c:v>
                </c:pt>
                <c:pt idx="5">
                  <c:v>0</c:v>
                </c:pt>
                <c:pt idx="6">
                  <c:v>0.1414213562373095</c:v>
                </c:pt>
                <c:pt idx="7">
                  <c:v>3.1184422544059429E-2</c:v>
                </c:pt>
                <c:pt idx="8">
                  <c:v>0.36470442517599294</c:v>
                </c:pt>
                <c:pt idx="9">
                  <c:v>0.47140452079103173</c:v>
                </c:pt>
                <c:pt idx="10">
                  <c:v>0</c:v>
                </c:pt>
                <c:pt idx="11">
                  <c:v>0.78567420131838617</c:v>
                </c:pt>
                <c:pt idx="12">
                  <c:v>1.4142135623730951</c:v>
                </c:pt>
                <c:pt idx="13">
                  <c:v>1.4142135623730951</c:v>
                </c:pt>
                <c:pt idx="14">
                  <c:v>0.54904761833308391</c:v>
                </c:pt>
                <c:pt idx="15">
                  <c:v>0</c:v>
                </c:pt>
                <c:pt idx="16">
                  <c:v>0</c:v>
                </c:pt>
                <c:pt idx="17">
                  <c:v>1.4142135623730951</c:v>
                </c:pt>
                <c:pt idx="18">
                  <c:v>0.64718247769616222</c:v>
                </c:pt>
                <c:pt idx="19">
                  <c:v>0</c:v>
                </c:pt>
                <c:pt idx="20">
                  <c:v>0.18906598427447796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EA7-4740-8EA6-39B5FCB4C3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21312847"/>
        <c:axId val="321318671"/>
      </c:lineChart>
      <c:catAx>
        <c:axId val="32131284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21318671"/>
        <c:crosses val="autoZero"/>
        <c:auto val="1"/>
        <c:lblAlgn val="ctr"/>
        <c:lblOffset val="100"/>
        <c:noMultiLvlLbl val="0"/>
      </c:catAx>
      <c:valAx>
        <c:axId val="3213186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2131284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accent2">
        <a:lumMod val="40000"/>
        <a:lumOff val="60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228600</xdr:colOff>
      <xdr:row>0</xdr:row>
      <xdr:rowOff>33337</xdr:rowOff>
    </xdr:from>
    <xdr:to>
      <xdr:col>28</xdr:col>
      <xdr:colOff>17145</xdr:colOff>
      <xdr:row>14</xdr:row>
      <xdr:rowOff>109537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D76E544-986A-4DBB-BF25-8ECE5130579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20</xdr:col>
      <xdr:colOff>224790</xdr:colOff>
      <xdr:row>15</xdr:row>
      <xdr:rowOff>19050</xdr:rowOff>
    </xdr:from>
    <xdr:to>
      <xdr:col>28</xdr:col>
      <xdr:colOff>11430</xdr:colOff>
      <xdr:row>29</xdr:row>
      <xdr:rowOff>95250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4430CA40-CAF5-407D-9B6B-0A224BD1713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2E99B-5B93-4EF9-9E9E-752A76D3388F}">
  <dimension ref="A1:T35"/>
  <sheetViews>
    <sheetView tabSelected="1" topLeftCell="H1" workbookViewId="0">
      <selection activeCell="S23" sqref="S23"/>
    </sheetView>
  </sheetViews>
  <sheetFormatPr defaultRowHeight="15" x14ac:dyDescent="0.25"/>
  <cols>
    <col min="1" max="1" width="12.85546875" bestFit="1" customWidth="1"/>
    <col min="2" max="2" width="3.7109375" bestFit="1" customWidth="1"/>
    <col min="3" max="3" width="6" customWidth="1"/>
    <col min="4" max="4" width="7.85546875" customWidth="1"/>
    <col min="5" max="5" width="10.85546875" bestFit="1" customWidth="1"/>
    <col min="6" max="6" width="10.85546875" customWidth="1"/>
    <col min="7" max="7" width="16.28515625" bestFit="1" customWidth="1"/>
    <col min="8" max="8" width="15.28515625" bestFit="1" customWidth="1"/>
    <col min="9" max="9" width="10.42578125" bestFit="1" customWidth="1"/>
    <col min="10" max="10" width="10.42578125" customWidth="1"/>
    <col min="11" max="11" width="10.28515625" bestFit="1" customWidth="1"/>
    <col min="16" max="16" width="11" bestFit="1" customWidth="1"/>
    <col min="19" max="19" width="11" bestFit="1" customWidth="1"/>
  </cols>
  <sheetData>
    <row r="1" spans="1:20" x14ac:dyDescent="0.25">
      <c r="A1" s="3" t="s">
        <v>0</v>
      </c>
      <c r="B1" s="3"/>
      <c r="C1" s="3" t="s">
        <v>19</v>
      </c>
      <c r="D1" s="3" t="s">
        <v>48</v>
      </c>
      <c r="E1" s="3" t="s">
        <v>1</v>
      </c>
      <c r="F1" s="3" t="s">
        <v>52</v>
      </c>
      <c r="G1" s="3" t="s">
        <v>2</v>
      </c>
      <c r="H1" s="3" t="s">
        <v>59</v>
      </c>
      <c r="I1" s="3" t="s">
        <v>53</v>
      </c>
      <c r="J1" s="3" t="s">
        <v>60</v>
      </c>
      <c r="K1" s="3" t="s">
        <v>62</v>
      </c>
      <c r="L1" s="3" t="s">
        <v>49</v>
      </c>
      <c r="M1" s="3" t="s">
        <v>50</v>
      </c>
      <c r="N1" s="3" t="s">
        <v>51</v>
      </c>
      <c r="O1" s="6" t="s">
        <v>63</v>
      </c>
      <c r="P1" s="6" t="s">
        <v>64</v>
      </c>
      <c r="Q1" s="7" t="s">
        <v>65</v>
      </c>
      <c r="R1" s="6" t="s">
        <v>66</v>
      </c>
      <c r="S1" s="6" t="s">
        <v>67</v>
      </c>
      <c r="T1" s="9" t="s">
        <v>68</v>
      </c>
    </row>
    <row r="2" spans="1:20" x14ac:dyDescent="0.25">
      <c r="A2" s="3" t="s">
        <v>3</v>
      </c>
      <c r="B2" s="3" t="s">
        <v>4</v>
      </c>
      <c r="C2" s="3" t="s">
        <v>20</v>
      </c>
      <c r="D2" s="3"/>
      <c r="E2" s="4">
        <v>10348</v>
      </c>
      <c r="F2" s="4">
        <v>10771</v>
      </c>
      <c r="G2" s="4">
        <v>9653</v>
      </c>
      <c r="H2" s="4">
        <v>9661</v>
      </c>
      <c r="I2" s="4">
        <f>+F2-E2</f>
        <v>423</v>
      </c>
      <c r="J2" s="4">
        <f>+H2-G2</f>
        <v>8</v>
      </c>
      <c r="K2" s="4">
        <f>ABS(E2-G2)</f>
        <v>695</v>
      </c>
      <c r="L2" s="4">
        <f t="shared" ref="L2:L22" si="0">+AVERAGE(E2:G2)</f>
        <v>10257.333333333334</v>
      </c>
      <c r="M2" s="3">
        <f t="shared" ref="M2:M22" si="1">+STDEV(E2:G2)</f>
        <v>564.48767332275145</v>
      </c>
      <c r="N2" s="5">
        <f>IFERROR(M2/L2,0)</f>
        <v>5.5032595215398876E-2</v>
      </c>
      <c r="O2" s="4">
        <f>+AVERAGE(G2:H2)</f>
        <v>9657</v>
      </c>
      <c r="P2" s="3">
        <f>+STDEV(G2:H2)</f>
        <v>5.6568542494923806</v>
      </c>
      <c r="Q2" s="8">
        <f>IFERROR(P2/O2,0)</f>
        <v>5.8577759650951442E-4</v>
      </c>
      <c r="R2" s="4">
        <f>+AVERAGE(E2:F2)</f>
        <v>10559.5</v>
      </c>
      <c r="S2" s="3">
        <f>+STDEV(E2:F2)</f>
        <v>299.10616844190963</v>
      </c>
      <c r="T2" s="10">
        <f>IFERROR(S2/R2,0)</f>
        <v>2.832578895230926E-2</v>
      </c>
    </row>
    <row r="3" spans="1:20" x14ac:dyDescent="0.25">
      <c r="A3" s="3" t="s">
        <v>5</v>
      </c>
      <c r="B3" s="3" t="s">
        <v>6</v>
      </c>
      <c r="C3" s="3" t="s">
        <v>20</v>
      </c>
      <c r="D3" s="3"/>
      <c r="E3" s="4">
        <v>457</v>
      </c>
      <c r="F3" s="4">
        <v>427</v>
      </c>
      <c r="G3" s="4">
        <v>408</v>
      </c>
      <c r="H3" s="4">
        <v>410</v>
      </c>
      <c r="I3" s="4">
        <f t="shared" ref="I3:I22" si="2">+F3-E3</f>
        <v>-30</v>
      </c>
      <c r="J3" s="4">
        <f t="shared" ref="J3:J22" si="3">+H3-G3</f>
        <v>2</v>
      </c>
      <c r="K3" s="4">
        <f t="shared" ref="K3:K22" si="4">ABS(E3-G3)</f>
        <v>49</v>
      </c>
      <c r="L3" s="4">
        <f t="shared" si="0"/>
        <v>430.66666666666669</v>
      </c>
      <c r="M3" s="3">
        <f t="shared" si="1"/>
        <v>24.704925284917039</v>
      </c>
      <c r="N3" s="5">
        <f t="shared" ref="N3:N22" si="5">IFERROR(M3/L3,0)</f>
        <v>5.736437759655659E-2</v>
      </c>
      <c r="O3" s="4">
        <f t="shared" ref="O3:O22" si="6">+AVERAGE(G3:H3)</f>
        <v>409</v>
      </c>
      <c r="P3" s="3">
        <f t="shared" ref="P3:P22" si="7">+STDEV(G3:H3)</f>
        <v>1.4142135623730951</v>
      </c>
      <c r="Q3" s="8">
        <f t="shared" ref="Q3:Q22" si="8">IFERROR(P3/O3,0)</f>
        <v>3.4577348713278611E-3</v>
      </c>
      <c r="R3" s="4">
        <f t="shared" ref="R3:R22" si="9">+AVERAGE(E3:F3)</f>
        <v>442</v>
      </c>
      <c r="S3" s="3">
        <f t="shared" ref="S3:S22" si="10">+STDEV(E3:F3)</f>
        <v>21.213203435596427</v>
      </c>
      <c r="T3" s="10">
        <f t="shared" ref="T3:T22" si="11">IFERROR(S3/R3,0)</f>
        <v>4.7993672931213635E-2</v>
      </c>
    </row>
    <row r="4" spans="1:20" x14ac:dyDescent="0.25">
      <c r="A4" s="3" t="s">
        <v>7</v>
      </c>
      <c r="B4" s="3" t="s">
        <v>8</v>
      </c>
      <c r="C4" s="3" t="s">
        <v>20</v>
      </c>
      <c r="D4" s="3"/>
      <c r="E4" s="4">
        <v>1463</v>
      </c>
      <c r="F4" s="4">
        <v>1350</v>
      </c>
      <c r="G4" s="4">
        <v>1316</v>
      </c>
      <c r="H4" s="4">
        <v>1326</v>
      </c>
      <c r="I4" s="4">
        <f t="shared" si="2"/>
        <v>-113</v>
      </c>
      <c r="J4" s="4">
        <f t="shared" si="3"/>
        <v>10</v>
      </c>
      <c r="K4" s="4">
        <f t="shared" si="4"/>
        <v>147</v>
      </c>
      <c r="L4" s="4">
        <f t="shared" si="0"/>
        <v>1376.3333333333333</v>
      </c>
      <c r="M4" s="3">
        <f t="shared" si="1"/>
        <v>76.956697780851627</v>
      </c>
      <c r="N4" s="5">
        <f t="shared" si="5"/>
        <v>5.5914287561771588E-2</v>
      </c>
      <c r="O4" s="4">
        <f t="shared" si="6"/>
        <v>1321</v>
      </c>
      <c r="P4" s="3">
        <f t="shared" si="7"/>
        <v>7.0710678118654755</v>
      </c>
      <c r="Q4" s="8">
        <f t="shared" si="8"/>
        <v>5.352814392025341E-3</v>
      </c>
      <c r="R4" s="4">
        <f t="shared" si="9"/>
        <v>1406.5</v>
      </c>
      <c r="S4" s="3">
        <f t="shared" si="10"/>
        <v>79.903066274079876</v>
      </c>
      <c r="T4" s="10">
        <f t="shared" si="11"/>
        <v>5.6809858708908548E-2</v>
      </c>
    </row>
    <row r="5" spans="1:20" x14ac:dyDescent="0.25">
      <c r="A5" s="3" t="s">
        <v>9</v>
      </c>
      <c r="B5" s="3" t="s">
        <v>10</v>
      </c>
      <c r="C5" s="3" t="s">
        <v>20</v>
      </c>
      <c r="D5" s="3"/>
      <c r="E5" s="4">
        <v>385</v>
      </c>
      <c r="F5" s="4">
        <v>398</v>
      </c>
      <c r="G5" s="4">
        <v>367</v>
      </c>
      <c r="H5" s="4">
        <v>368</v>
      </c>
      <c r="I5" s="4">
        <f t="shared" si="2"/>
        <v>13</v>
      </c>
      <c r="J5" s="4">
        <f t="shared" si="3"/>
        <v>1</v>
      </c>
      <c r="K5" s="4">
        <f t="shared" si="4"/>
        <v>18</v>
      </c>
      <c r="L5" s="4">
        <f t="shared" si="0"/>
        <v>383.33333333333331</v>
      </c>
      <c r="M5" s="3">
        <f t="shared" si="1"/>
        <v>15.56705923844749</v>
      </c>
      <c r="N5" s="5">
        <f t="shared" si="5"/>
        <v>4.0609719752471712E-2</v>
      </c>
      <c r="O5" s="4">
        <f t="shared" si="6"/>
        <v>367.5</v>
      </c>
      <c r="P5" s="3">
        <f t="shared" si="7"/>
        <v>0.70710678118654757</v>
      </c>
      <c r="Q5" s="8">
        <f t="shared" si="8"/>
        <v>1.924100084861354E-3</v>
      </c>
      <c r="R5" s="4">
        <f t="shared" si="9"/>
        <v>391.5</v>
      </c>
      <c r="S5" s="3">
        <f t="shared" si="10"/>
        <v>9.1923881554251174</v>
      </c>
      <c r="T5" s="10">
        <f t="shared" si="11"/>
        <v>2.3479918660089701E-2</v>
      </c>
    </row>
    <row r="6" spans="1:20" x14ac:dyDescent="0.25">
      <c r="A6" s="3" t="s">
        <v>11</v>
      </c>
      <c r="B6" s="3" t="s">
        <v>12</v>
      </c>
      <c r="C6" s="3" t="s">
        <v>20</v>
      </c>
      <c r="D6" s="3"/>
      <c r="E6" s="4">
        <v>91</v>
      </c>
      <c r="F6" s="4">
        <v>85</v>
      </c>
      <c r="G6" s="4">
        <v>89</v>
      </c>
      <c r="H6" s="4">
        <v>90.6</v>
      </c>
      <c r="I6" s="4">
        <f t="shared" si="2"/>
        <v>-6</v>
      </c>
      <c r="J6" s="4">
        <f t="shared" si="3"/>
        <v>1.5999999999999943</v>
      </c>
      <c r="K6" s="4">
        <f t="shared" si="4"/>
        <v>2</v>
      </c>
      <c r="L6" s="4">
        <f t="shared" si="0"/>
        <v>88.333333333333329</v>
      </c>
      <c r="M6" s="3">
        <f t="shared" si="1"/>
        <v>3.0550504633038931</v>
      </c>
      <c r="N6" s="5">
        <f t="shared" si="5"/>
        <v>3.4585476943062944E-2</v>
      </c>
      <c r="O6" s="4">
        <f t="shared" si="6"/>
        <v>89.8</v>
      </c>
      <c r="P6" s="3">
        <f t="shared" si="7"/>
        <v>1.131370849898472</v>
      </c>
      <c r="Q6" s="8">
        <f t="shared" si="8"/>
        <v>1.2598784520027528E-2</v>
      </c>
      <c r="R6" s="4">
        <f t="shared" si="9"/>
        <v>88</v>
      </c>
      <c r="S6" s="3">
        <f t="shared" si="10"/>
        <v>4.2426406871192848</v>
      </c>
      <c r="T6" s="10">
        <f t="shared" si="11"/>
        <v>4.8211825989991873E-2</v>
      </c>
    </row>
    <row r="7" spans="1:20" x14ac:dyDescent="0.25">
      <c r="A7" s="3" t="s">
        <v>13</v>
      </c>
      <c r="B7" s="3" t="s">
        <v>14</v>
      </c>
      <c r="C7" s="3" t="s">
        <v>20</v>
      </c>
      <c r="D7" s="3"/>
      <c r="E7" s="4">
        <v>4</v>
      </c>
      <c r="F7" s="4">
        <v>4</v>
      </c>
      <c r="G7" s="4">
        <v>4.45</v>
      </c>
      <c r="H7" s="4">
        <v>4.4800000000000004</v>
      </c>
      <c r="I7" s="4">
        <f t="shared" si="2"/>
        <v>0</v>
      </c>
      <c r="J7" s="4">
        <f t="shared" si="3"/>
        <v>3.0000000000000249E-2</v>
      </c>
      <c r="K7" s="4">
        <f t="shared" si="4"/>
        <v>0.45000000000000018</v>
      </c>
      <c r="L7" s="4">
        <f t="shared" si="0"/>
        <v>4.1499999999999995</v>
      </c>
      <c r="M7" s="3">
        <f t="shared" si="1"/>
        <v>0.25980762113533173</v>
      </c>
      <c r="N7" s="5">
        <f t="shared" si="5"/>
        <v>6.2604246056706447E-2</v>
      </c>
      <c r="O7" s="4">
        <f t="shared" si="6"/>
        <v>4.4649999999999999</v>
      </c>
      <c r="P7" s="3">
        <f t="shared" si="7"/>
        <v>2.12132034355966E-2</v>
      </c>
      <c r="Q7" s="8">
        <f t="shared" si="8"/>
        <v>4.7509974099880408E-3</v>
      </c>
      <c r="R7" s="4">
        <f t="shared" si="9"/>
        <v>4</v>
      </c>
      <c r="S7" s="3">
        <f t="shared" si="10"/>
        <v>0</v>
      </c>
      <c r="T7" s="10">
        <f t="shared" si="11"/>
        <v>0</v>
      </c>
    </row>
    <row r="8" spans="1:20" x14ac:dyDescent="0.25">
      <c r="A8" s="3" t="s">
        <v>15</v>
      </c>
      <c r="B8" s="3" t="s">
        <v>16</v>
      </c>
      <c r="C8" s="3" t="s">
        <v>20</v>
      </c>
      <c r="D8" s="3"/>
      <c r="E8" s="4">
        <v>11</v>
      </c>
      <c r="F8" s="4">
        <v>9</v>
      </c>
      <c r="G8" s="4">
        <v>9.65</v>
      </c>
      <c r="H8" s="4">
        <v>9.66</v>
      </c>
      <c r="I8" s="4">
        <f t="shared" si="2"/>
        <v>-2</v>
      </c>
      <c r="J8" s="4">
        <f t="shared" si="3"/>
        <v>9.9999999999997868E-3</v>
      </c>
      <c r="K8" s="4">
        <f t="shared" si="4"/>
        <v>1.3499999999999996</v>
      </c>
      <c r="L8" s="4">
        <f t="shared" si="0"/>
        <v>9.8833333333333329</v>
      </c>
      <c r="M8" s="3">
        <f t="shared" si="1"/>
        <v>1.0202123961868594</v>
      </c>
      <c r="N8" s="5">
        <f t="shared" si="5"/>
        <v>0.10322553755684918</v>
      </c>
      <c r="O8" s="4">
        <f t="shared" si="6"/>
        <v>9.6550000000000011</v>
      </c>
      <c r="P8" s="3">
        <f t="shared" si="7"/>
        <v>7.0710678118653244E-3</v>
      </c>
      <c r="Q8" s="8">
        <f t="shared" si="8"/>
        <v>7.3237367290163895E-4</v>
      </c>
      <c r="R8" s="4">
        <f t="shared" si="9"/>
        <v>10</v>
      </c>
      <c r="S8" s="3">
        <f t="shared" si="10"/>
        <v>1.4142135623730951</v>
      </c>
      <c r="T8" s="10">
        <f t="shared" si="11"/>
        <v>0.1414213562373095</v>
      </c>
    </row>
    <row r="9" spans="1:20" x14ac:dyDescent="0.25">
      <c r="A9" s="3" t="s">
        <v>17</v>
      </c>
      <c r="B9" s="3" t="s">
        <v>18</v>
      </c>
      <c r="C9" s="3" t="s">
        <v>20</v>
      </c>
      <c r="D9" s="3"/>
      <c r="E9" s="4">
        <v>927</v>
      </c>
      <c r="F9" s="4">
        <v>887</v>
      </c>
      <c r="G9" s="4">
        <v>814</v>
      </c>
      <c r="H9" s="4">
        <v>812</v>
      </c>
      <c r="I9" s="4">
        <f t="shared" si="2"/>
        <v>-40</v>
      </c>
      <c r="J9" s="4">
        <f t="shared" si="3"/>
        <v>-2</v>
      </c>
      <c r="K9" s="4">
        <f t="shared" si="4"/>
        <v>113</v>
      </c>
      <c r="L9" s="4">
        <f t="shared" si="0"/>
        <v>876</v>
      </c>
      <c r="M9" s="3">
        <f t="shared" si="1"/>
        <v>57.297469403107151</v>
      </c>
      <c r="N9" s="5">
        <f t="shared" si="5"/>
        <v>6.5408070094871179E-2</v>
      </c>
      <c r="O9" s="4">
        <f t="shared" si="6"/>
        <v>813</v>
      </c>
      <c r="P9" s="3">
        <f t="shared" si="7"/>
        <v>1.4142135623730951</v>
      </c>
      <c r="Q9" s="8">
        <f t="shared" si="8"/>
        <v>1.7395000767196742E-3</v>
      </c>
      <c r="R9" s="4">
        <f t="shared" si="9"/>
        <v>907</v>
      </c>
      <c r="S9" s="3">
        <f t="shared" si="10"/>
        <v>28.284271247461902</v>
      </c>
      <c r="T9" s="10">
        <f t="shared" si="11"/>
        <v>3.1184422544059429E-2</v>
      </c>
    </row>
    <row r="10" spans="1:20" x14ac:dyDescent="0.25">
      <c r="A10" s="3" t="s">
        <v>21</v>
      </c>
      <c r="B10" s="3" t="s">
        <v>22</v>
      </c>
      <c r="C10" s="3" t="s">
        <v>23</v>
      </c>
      <c r="D10" s="3"/>
      <c r="E10" s="4">
        <v>339</v>
      </c>
      <c r="F10" s="4">
        <v>200</v>
      </c>
      <c r="G10" s="4">
        <v>344</v>
      </c>
      <c r="H10" s="4">
        <v>347</v>
      </c>
      <c r="I10" s="4">
        <f t="shared" si="2"/>
        <v>-139</v>
      </c>
      <c r="J10" s="4">
        <f t="shared" si="3"/>
        <v>3</v>
      </c>
      <c r="K10" s="4">
        <f t="shared" si="4"/>
        <v>5</v>
      </c>
      <c r="L10" s="4">
        <f t="shared" si="0"/>
        <v>294.33333333333331</v>
      </c>
      <c r="M10" s="3">
        <f t="shared" si="1"/>
        <v>81.733306144639272</v>
      </c>
      <c r="N10" s="5">
        <f t="shared" si="5"/>
        <v>0.27768960185041658</v>
      </c>
      <c r="O10" s="4">
        <f t="shared" si="6"/>
        <v>345.5</v>
      </c>
      <c r="P10" s="3">
        <f t="shared" si="7"/>
        <v>2.1213203435596424</v>
      </c>
      <c r="Q10" s="8">
        <f t="shared" si="8"/>
        <v>6.1398562765836249E-3</v>
      </c>
      <c r="R10" s="4">
        <f t="shared" si="9"/>
        <v>269.5</v>
      </c>
      <c r="S10" s="3">
        <f t="shared" si="10"/>
        <v>98.287842584930104</v>
      </c>
      <c r="T10" s="10">
        <f t="shared" si="11"/>
        <v>0.36470442517599294</v>
      </c>
    </row>
    <row r="11" spans="1:20" x14ac:dyDescent="0.25">
      <c r="A11" s="3" t="s">
        <v>24</v>
      </c>
      <c r="B11" s="3" t="s">
        <v>25</v>
      </c>
      <c r="C11" s="3" t="s">
        <v>23</v>
      </c>
      <c r="D11" s="3"/>
      <c r="E11" s="4">
        <v>2</v>
      </c>
      <c r="F11" s="4">
        <v>1</v>
      </c>
      <c r="G11" s="4">
        <v>2.65</v>
      </c>
      <c r="H11" s="4">
        <v>2.2000000000000002</v>
      </c>
      <c r="I11" s="4">
        <f t="shared" si="2"/>
        <v>-1</v>
      </c>
      <c r="J11" s="4">
        <f t="shared" si="3"/>
        <v>-0.44999999999999973</v>
      </c>
      <c r="K11" s="4">
        <f t="shared" si="4"/>
        <v>0.64999999999999991</v>
      </c>
      <c r="L11" s="4">
        <f t="shared" si="0"/>
        <v>1.8833333333333335</v>
      </c>
      <c r="M11" s="3">
        <f t="shared" si="1"/>
        <v>0.83116384265277865</v>
      </c>
      <c r="N11" s="5">
        <f t="shared" si="5"/>
        <v>0.44132593415191784</v>
      </c>
      <c r="O11" s="4">
        <f t="shared" si="6"/>
        <v>2.4249999999999998</v>
      </c>
      <c r="P11" s="3">
        <f t="shared" si="7"/>
        <v>0.3181980515339462</v>
      </c>
      <c r="Q11" s="8">
        <f t="shared" si="8"/>
        <v>0.13121569135420463</v>
      </c>
      <c r="R11" s="4">
        <f t="shared" si="9"/>
        <v>1.5</v>
      </c>
      <c r="S11" s="3">
        <f t="shared" si="10"/>
        <v>0.70710678118654757</v>
      </c>
      <c r="T11" s="10">
        <f t="shared" si="11"/>
        <v>0.47140452079103173</v>
      </c>
    </row>
    <row r="12" spans="1:20" x14ac:dyDescent="0.25">
      <c r="A12" s="3" t="s">
        <v>26</v>
      </c>
      <c r="B12" s="3" t="s">
        <v>27</v>
      </c>
      <c r="C12" s="3" t="s">
        <v>23</v>
      </c>
      <c r="D12" s="3"/>
      <c r="E12" s="4">
        <v>0</v>
      </c>
      <c r="F12" s="4">
        <v>0</v>
      </c>
      <c r="G12" s="4">
        <v>1.6</v>
      </c>
      <c r="H12" s="4">
        <v>1.1000000000000001</v>
      </c>
      <c r="I12" s="4">
        <f t="shared" si="2"/>
        <v>0</v>
      </c>
      <c r="J12" s="4">
        <f t="shared" si="3"/>
        <v>-0.5</v>
      </c>
      <c r="K12" s="4">
        <f t="shared" si="4"/>
        <v>1.6</v>
      </c>
      <c r="L12" s="4">
        <f t="shared" si="0"/>
        <v>0.53333333333333333</v>
      </c>
      <c r="M12" s="3">
        <f t="shared" si="1"/>
        <v>0.9237604307034013</v>
      </c>
      <c r="N12" s="5">
        <f t="shared" si="5"/>
        <v>1.7320508075688774</v>
      </c>
      <c r="O12" s="4">
        <f t="shared" si="6"/>
        <v>1.35</v>
      </c>
      <c r="P12" s="3">
        <f t="shared" si="7"/>
        <v>0.35355339059327379</v>
      </c>
      <c r="Q12" s="8">
        <f t="shared" si="8"/>
        <v>0.26189140043946207</v>
      </c>
      <c r="R12" s="4">
        <f t="shared" si="9"/>
        <v>0</v>
      </c>
      <c r="S12" s="3">
        <f t="shared" si="10"/>
        <v>0</v>
      </c>
      <c r="T12" s="10">
        <f t="shared" si="11"/>
        <v>0</v>
      </c>
    </row>
    <row r="13" spans="1:20" x14ac:dyDescent="0.25">
      <c r="A13" s="3" t="s">
        <v>28</v>
      </c>
      <c r="B13" s="3" t="s">
        <v>29</v>
      </c>
      <c r="C13" s="3" t="s">
        <v>23</v>
      </c>
      <c r="D13" s="3">
        <v>15</v>
      </c>
      <c r="E13" s="4">
        <v>7</v>
      </c>
      <c r="F13" s="4">
        <v>2</v>
      </c>
      <c r="G13" s="4">
        <v>10.199999999999999</v>
      </c>
      <c r="H13" s="4">
        <v>7.95</v>
      </c>
      <c r="I13" s="4">
        <f t="shared" si="2"/>
        <v>-5</v>
      </c>
      <c r="J13" s="4">
        <f t="shared" si="3"/>
        <v>-2.2499999999999991</v>
      </c>
      <c r="K13" s="4">
        <f t="shared" si="4"/>
        <v>3.1999999999999993</v>
      </c>
      <c r="L13" s="4">
        <f t="shared" si="0"/>
        <v>6.3999999999999995</v>
      </c>
      <c r="M13" s="3">
        <f t="shared" si="1"/>
        <v>4.132795663954365</v>
      </c>
      <c r="N13" s="5">
        <f t="shared" si="5"/>
        <v>0.64574932249286954</v>
      </c>
      <c r="O13" s="4">
        <f t="shared" si="6"/>
        <v>9.0749999999999993</v>
      </c>
      <c r="P13" s="3">
        <f t="shared" si="7"/>
        <v>1.5909902576697408</v>
      </c>
      <c r="Q13" s="8">
        <f t="shared" si="8"/>
        <v>0.17531573087269872</v>
      </c>
      <c r="R13" s="4">
        <f t="shared" si="9"/>
        <v>4.5</v>
      </c>
      <c r="S13" s="3">
        <f t="shared" si="10"/>
        <v>3.5355339059327378</v>
      </c>
      <c r="T13" s="10">
        <f t="shared" si="11"/>
        <v>0.78567420131838617</v>
      </c>
    </row>
    <row r="14" spans="1:20" x14ac:dyDescent="0.25">
      <c r="A14" s="3" t="s">
        <v>30</v>
      </c>
      <c r="B14" s="3" t="s">
        <v>31</v>
      </c>
      <c r="C14" s="3" t="s">
        <v>23</v>
      </c>
      <c r="D14" s="3"/>
      <c r="E14" s="4">
        <v>1</v>
      </c>
      <c r="F14" s="4">
        <v>0</v>
      </c>
      <c r="G14" s="4">
        <v>1.29</v>
      </c>
      <c r="H14" s="4">
        <v>4.16</v>
      </c>
      <c r="I14" s="4">
        <f t="shared" si="2"/>
        <v>-1</v>
      </c>
      <c r="J14" s="4">
        <f t="shared" si="3"/>
        <v>2.87</v>
      </c>
      <c r="K14" s="4">
        <f t="shared" si="4"/>
        <v>0.29000000000000004</v>
      </c>
      <c r="L14" s="4">
        <f t="shared" si="0"/>
        <v>0.76333333333333331</v>
      </c>
      <c r="M14" s="3">
        <f t="shared" si="1"/>
        <v>0.67678159943465765</v>
      </c>
      <c r="N14" s="5">
        <f t="shared" si="5"/>
        <v>0.88661344904103623</v>
      </c>
      <c r="O14" s="4">
        <f t="shared" si="6"/>
        <v>2.7250000000000001</v>
      </c>
      <c r="P14" s="3">
        <f t="shared" si="7"/>
        <v>2.0293964620053919</v>
      </c>
      <c r="Q14" s="8">
        <f t="shared" si="8"/>
        <v>0.74473264660748328</v>
      </c>
      <c r="R14" s="4">
        <f t="shared" si="9"/>
        <v>0.5</v>
      </c>
      <c r="S14" s="3">
        <f t="shared" si="10"/>
        <v>0.70710678118654757</v>
      </c>
      <c r="T14" s="10">
        <f t="shared" si="11"/>
        <v>1.4142135623730951</v>
      </c>
    </row>
    <row r="15" spans="1:20" x14ac:dyDescent="0.25">
      <c r="A15" s="3" t="s">
        <v>32</v>
      </c>
      <c r="B15" s="3" t="s">
        <v>33</v>
      </c>
      <c r="C15" s="3" t="s">
        <v>23</v>
      </c>
      <c r="D15" s="3">
        <v>12</v>
      </c>
      <c r="E15" s="4">
        <v>28</v>
      </c>
      <c r="F15" s="4">
        <v>0</v>
      </c>
      <c r="G15" s="4">
        <v>7.65</v>
      </c>
      <c r="H15" s="4">
        <v>0.57999999999999996</v>
      </c>
      <c r="I15" s="4">
        <f t="shared" si="2"/>
        <v>-28</v>
      </c>
      <c r="J15" s="4">
        <f t="shared" si="3"/>
        <v>-7.07</v>
      </c>
      <c r="K15" s="4">
        <f t="shared" si="4"/>
        <v>20.350000000000001</v>
      </c>
      <c r="L15" s="4">
        <f t="shared" si="0"/>
        <v>11.883333333333333</v>
      </c>
      <c r="M15" s="3">
        <f t="shared" si="1"/>
        <v>14.472070803217257</v>
      </c>
      <c r="N15" s="5">
        <f t="shared" si="5"/>
        <v>1.2178460703969642</v>
      </c>
      <c r="O15" s="4">
        <f t="shared" si="6"/>
        <v>4.1150000000000002</v>
      </c>
      <c r="P15" s="3">
        <f t="shared" si="7"/>
        <v>4.9992449429888914</v>
      </c>
      <c r="Q15" s="8">
        <f t="shared" si="8"/>
        <v>1.2148833397299856</v>
      </c>
      <c r="R15" s="4">
        <f t="shared" si="9"/>
        <v>14</v>
      </c>
      <c r="S15" s="3">
        <f t="shared" si="10"/>
        <v>19.798989873223331</v>
      </c>
      <c r="T15" s="10">
        <f t="shared" si="11"/>
        <v>1.4142135623730951</v>
      </c>
    </row>
    <row r="16" spans="1:20" x14ac:dyDescent="0.25">
      <c r="A16" s="3" t="s">
        <v>34</v>
      </c>
      <c r="B16" s="3" t="s">
        <v>35</v>
      </c>
      <c r="C16" s="3" t="s">
        <v>23</v>
      </c>
      <c r="D16" s="3">
        <v>180</v>
      </c>
      <c r="E16" s="4">
        <v>354</v>
      </c>
      <c r="F16" s="4">
        <v>156</v>
      </c>
      <c r="G16" s="4">
        <v>422</v>
      </c>
      <c r="H16" s="4">
        <v>311</v>
      </c>
      <c r="I16" s="4">
        <f t="shared" si="2"/>
        <v>-198</v>
      </c>
      <c r="J16" s="4">
        <f t="shared" si="3"/>
        <v>-111</v>
      </c>
      <c r="K16" s="4">
        <f t="shared" si="4"/>
        <v>68</v>
      </c>
      <c r="L16" s="4">
        <f t="shared" si="0"/>
        <v>310.66666666666669</v>
      </c>
      <c r="M16" s="3">
        <f t="shared" si="1"/>
        <v>138.19310161268305</v>
      </c>
      <c r="N16" s="5">
        <f t="shared" si="5"/>
        <v>0.44482758029833597</v>
      </c>
      <c r="O16" s="4">
        <f t="shared" si="6"/>
        <v>366.5</v>
      </c>
      <c r="P16" s="3">
        <f t="shared" si="7"/>
        <v>78.48885271170677</v>
      </c>
      <c r="Q16" s="8">
        <f t="shared" si="8"/>
        <v>0.21415785187368833</v>
      </c>
      <c r="R16" s="4">
        <f t="shared" si="9"/>
        <v>255</v>
      </c>
      <c r="S16" s="3">
        <f t="shared" si="10"/>
        <v>140.0071426749364</v>
      </c>
      <c r="T16" s="10">
        <f t="shared" si="11"/>
        <v>0.54904761833308391</v>
      </c>
    </row>
    <row r="17" spans="1:20" x14ac:dyDescent="0.25">
      <c r="A17" s="3" t="s">
        <v>36</v>
      </c>
      <c r="B17" s="3" t="s">
        <v>37</v>
      </c>
      <c r="C17" s="3" t="s">
        <v>23</v>
      </c>
      <c r="D17" s="3">
        <v>2.4</v>
      </c>
      <c r="E17" s="4">
        <v>0</v>
      </c>
      <c r="F17" s="4">
        <v>0</v>
      </c>
      <c r="G17" s="4">
        <v>0</v>
      </c>
      <c r="H17" s="4">
        <v>0</v>
      </c>
      <c r="I17" s="4">
        <f t="shared" si="2"/>
        <v>0</v>
      </c>
      <c r="J17" s="4">
        <f t="shared" si="3"/>
        <v>0</v>
      </c>
      <c r="K17" s="4">
        <f t="shared" si="4"/>
        <v>0</v>
      </c>
      <c r="L17" s="4">
        <f t="shared" si="0"/>
        <v>0</v>
      </c>
      <c r="M17" s="3">
        <f t="shared" si="1"/>
        <v>0</v>
      </c>
      <c r="N17" s="5">
        <f t="shared" si="5"/>
        <v>0</v>
      </c>
      <c r="O17" s="4">
        <f t="shared" si="6"/>
        <v>0</v>
      </c>
      <c r="P17" s="3">
        <f t="shared" si="7"/>
        <v>0</v>
      </c>
      <c r="Q17" s="8">
        <f t="shared" si="8"/>
        <v>0</v>
      </c>
      <c r="R17" s="4">
        <f t="shared" si="9"/>
        <v>0</v>
      </c>
      <c r="S17" s="3">
        <f t="shared" si="10"/>
        <v>0</v>
      </c>
      <c r="T17" s="10">
        <f t="shared" si="11"/>
        <v>0</v>
      </c>
    </row>
    <row r="18" spans="1:20" x14ac:dyDescent="0.25">
      <c r="A18" s="3" t="s">
        <v>38</v>
      </c>
      <c r="B18" s="3" t="s">
        <v>39</v>
      </c>
      <c r="C18" s="3" t="s">
        <v>23</v>
      </c>
      <c r="D18" s="3">
        <v>2.4</v>
      </c>
      <c r="E18" s="4">
        <v>0</v>
      </c>
      <c r="F18" s="4">
        <v>0</v>
      </c>
      <c r="G18" s="4">
        <v>0</v>
      </c>
      <c r="H18" s="4">
        <v>0</v>
      </c>
      <c r="I18" s="4">
        <f t="shared" si="2"/>
        <v>0</v>
      </c>
      <c r="J18" s="4">
        <f t="shared" si="3"/>
        <v>0</v>
      </c>
      <c r="K18" s="4">
        <f t="shared" si="4"/>
        <v>0</v>
      </c>
      <c r="L18" s="4">
        <f t="shared" si="0"/>
        <v>0</v>
      </c>
      <c r="M18" s="3">
        <f t="shared" si="1"/>
        <v>0</v>
      </c>
      <c r="N18" s="5">
        <f t="shared" si="5"/>
        <v>0</v>
      </c>
      <c r="O18" s="4">
        <f t="shared" si="6"/>
        <v>0</v>
      </c>
      <c r="P18" s="3">
        <f t="shared" si="7"/>
        <v>0</v>
      </c>
      <c r="Q18" s="8">
        <f t="shared" si="8"/>
        <v>0</v>
      </c>
      <c r="R18" s="4">
        <f t="shared" si="9"/>
        <v>0</v>
      </c>
      <c r="S18" s="3">
        <f t="shared" si="10"/>
        <v>0</v>
      </c>
      <c r="T18" s="10">
        <f t="shared" si="11"/>
        <v>0</v>
      </c>
    </row>
    <row r="19" spans="1:20" x14ac:dyDescent="0.25">
      <c r="A19" s="3" t="s">
        <v>40</v>
      </c>
      <c r="B19" s="3" t="s">
        <v>41</v>
      </c>
      <c r="C19" s="3" t="s">
        <v>23</v>
      </c>
      <c r="D19" s="3">
        <v>1.2</v>
      </c>
      <c r="E19" s="4">
        <v>2</v>
      </c>
      <c r="F19" s="4">
        <v>0</v>
      </c>
      <c r="G19" s="4">
        <v>3.08</v>
      </c>
      <c r="H19" s="4">
        <v>0</v>
      </c>
      <c r="I19" s="4">
        <f t="shared" si="2"/>
        <v>-2</v>
      </c>
      <c r="J19" s="4">
        <f t="shared" si="3"/>
        <v>-3.08</v>
      </c>
      <c r="K19" s="4">
        <f t="shared" si="4"/>
        <v>1.08</v>
      </c>
      <c r="L19" s="4">
        <f t="shared" si="0"/>
        <v>1.6933333333333334</v>
      </c>
      <c r="M19" s="3">
        <f t="shared" si="1"/>
        <v>1.5627326493464369</v>
      </c>
      <c r="N19" s="5">
        <f t="shared" si="5"/>
        <v>0.92287361181876193</v>
      </c>
      <c r="O19" s="4">
        <f t="shared" si="6"/>
        <v>1.54</v>
      </c>
      <c r="P19" s="3">
        <f t="shared" si="7"/>
        <v>2.1778888860545664</v>
      </c>
      <c r="Q19" s="8">
        <f t="shared" si="8"/>
        <v>1.4142135623730951</v>
      </c>
      <c r="R19" s="4">
        <f t="shared" si="9"/>
        <v>1</v>
      </c>
      <c r="S19" s="3">
        <f t="shared" si="10"/>
        <v>1.4142135623730951</v>
      </c>
      <c r="T19" s="10">
        <f t="shared" si="11"/>
        <v>1.4142135623730951</v>
      </c>
    </row>
    <row r="20" spans="1:20" x14ac:dyDescent="0.25">
      <c r="A20" s="3" t="s">
        <v>42</v>
      </c>
      <c r="B20" s="3" t="s">
        <v>43</v>
      </c>
      <c r="C20" s="3" t="s">
        <v>23</v>
      </c>
      <c r="D20" s="3"/>
      <c r="E20" s="4">
        <v>43</v>
      </c>
      <c r="F20" s="4">
        <v>16</v>
      </c>
      <c r="G20" s="4">
        <v>53.7</v>
      </c>
      <c r="H20" s="4">
        <v>51.2</v>
      </c>
      <c r="I20" s="4">
        <f t="shared" si="2"/>
        <v>-27</v>
      </c>
      <c r="J20" s="4">
        <f t="shared" si="3"/>
        <v>-2.5</v>
      </c>
      <c r="K20" s="4">
        <f t="shared" si="4"/>
        <v>10.700000000000003</v>
      </c>
      <c r="L20" s="4">
        <f t="shared" si="0"/>
        <v>37.56666666666667</v>
      </c>
      <c r="M20" s="3">
        <f t="shared" si="1"/>
        <v>19.428415615621713</v>
      </c>
      <c r="N20" s="5">
        <f t="shared" si="5"/>
        <v>0.51717166678673587</v>
      </c>
      <c r="O20" s="4">
        <f t="shared" si="6"/>
        <v>52.45</v>
      </c>
      <c r="P20" s="3">
        <f t="shared" si="7"/>
        <v>1.7677669529663689</v>
      </c>
      <c r="Q20" s="8">
        <f t="shared" si="8"/>
        <v>3.3703850390207221E-2</v>
      </c>
      <c r="R20" s="4">
        <f t="shared" si="9"/>
        <v>29.5</v>
      </c>
      <c r="S20" s="3">
        <f t="shared" si="10"/>
        <v>19.091883092036785</v>
      </c>
      <c r="T20" s="10">
        <f t="shared" si="11"/>
        <v>0.64718247769616222</v>
      </c>
    </row>
    <row r="21" spans="1:20" x14ac:dyDescent="0.25">
      <c r="A21" s="3" t="s">
        <v>44</v>
      </c>
      <c r="B21" s="3" t="s">
        <v>45</v>
      </c>
      <c r="C21" s="3" t="s">
        <v>23</v>
      </c>
      <c r="D21" s="3"/>
      <c r="E21" s="4">
        <v>0</v>
      </c>
      <c r="F21" s="4">
        <v>0</v>
      </c>
      <c r="G21" s="4">
        <v>0</v>
      </c>
      <c r="H21" s="4">
        <v>0</v>
      </c>
      <c r="I21" s="4">
        <f t="shared" si="2"/>
        <v>0</v>
      </c>
      <c r="J21" s="4">
        <f t="shared" si="3"/>
        <v>0</v>
      </c>
      <c r="K21" s="4">
        <f t="shared" si="4"/>
        <v>0</v>
      </c>
      <c r="L21" s="4">
        <f t="shared" si="0"/>
        <v>0</v>
      </c>
      <c r="M21" s="3">
        <f t="shared" si="1"/>
        <v>0</v>
      </c>
      <c r="N21" s="5">
        <f t="shared" si="5"/>
        <v>0</v>
      </c>
      <c r="O21" s="4">
        <f t="shared" si="6"/>
        <v>0</v>
      </c>
      <c r="P21" s="3">
        <f t="shared" si="7"/>
        <v>0</v>
      </c>
      <c r="Q21" s="8">
        <f t="shared" si="8"/>
        <v>0</v>
      </c>
      <c r="R21" s="4">
        <f t="shared" si="9"/>
        <v>0</v>
      </c>
      <c r="S21" s="3">
        <f t="shared" si="10"/>
        <v>0</v>
      </c>
      <c r="T21" s="10">
        <f t="shared" si="11"/>
        <v>0</v>
      </c>
    </row>
    <row r="22" spans="1:20" x14ac:dyDescent="0.25">
      <c r="A22" s="3" t="s">
        <v>46</v>
      </c>
      <c r="B22" s="3" t="s">
        <v>47</v>
      </c>
      <c r="C22" s="3" t="s">
        <v>23</v>
      </c>
      <c r="D22" s="3"/>
      <c r="E22" s="4">
        <v>106</v>
      </c>
      <c r="F22" s="4">
        <v>81</v>
      </c>
      <c r="G22" s="4">
        <v>120</v>
      </c>
      <c r="H22" s="4">
        <v>110</v>
      </c>
      <c r="I22" s="4">
        <f t="shared" si="2"/>
        <v>-25</v>
      </c>
      <c r="J22" s="4">
        <f t="shared" si="3"/>
        <v>-10</v>
      </c>
      <c r="K22" s="4">
        <f t="shared" si="4"/>
        <v>14</v>
      </c>
      <c r="L22" s="4">
        <f t="shared" si="0"/>
        <v>102.33333333333333</v>
      </c>
      <c r="M22" s="3">
        <f t="shared" si="1"/>
        <v>19.756855350316606</v>
      </c>
      <c r="N22" s="5">
        <f t="shared" si="5"/>
        <v>0.19306373306498312</v>
      </c>
      <c r="O22" s="4">
        <f t="shared" si="6"/>
        <v>115</v>
      </c>
      <c r="P22" s="3">
        <f t="shared" si="7"/>
        <v>7.0710678118654755</v>
      </c>
      <c r="Q22" s="8">
        <f t="shared" si="8"/>
        <v>6.1487546190134572E-2</v>
      </c>
      <c r="R22" s="4">
        <f t="shared" si="9"/>
        <v>93.5</v>
      </c>
      <c r="S22" s="3">
        <f t="shared" si="10"/>
        <v>17.677669529663689</v>
      </c>
      <c r="T22" s="10">
        <f t="shared" si="11"/>
        <v>0.18906598427447796</v>
      </c>
    </row>
    <row r="23" spans="1:20" x14ac:dyDescent="0.25">
      <c r="E23" s="1"/>
      <c r="F23" s="1"/>
      <c r="G23" s="1"/>
      <c r="H23" s="1"/>
      <c r="I23" s="1"/>
      <c r="J23" s="1"/>
      <c r="K23" s="1"/>
      <c r="L23" s="1"/>
      <c r="N23" s="2"/>
    </row>
    <row r="30" spans="1:20" x14ac:dyDescent="0.25">
      <c r="D30" t="s">
        <v>54</v>
      </c>
    </row>
    <row r="31" spans="1:20" x14ac:dyDescent="0.25">
      <c r="D31" t="s">
        <v>55</v>
      </c>
    </row>
    <row r="32" spans="1:20" x14ac:dyDescent="0.25">
      <c r="D32" t="s">
        <v>56</v>
      </c>
    </row>
    <row r="33" spans="4:4" x14ac:dyDescent="0.25">
      <c r="D33" t="s">
        <v>57</v>
      </c>
    </row>
    <row r="34" spans="4:4" x14ac:dyDescent="0.25">
      <c r="D34" t="s">
        <v>58</v>
      </c>
    </row>
    <row r="35" spans="4:4" x14ac:dyDescent="0.25">
      <c r="D35" t="s">
        <v>61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08FAD8-9EC9-476A-8D15-C7F7F1D2A40E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Marcus Bickley</dc:creator>
  <cp:lastModifiedBy>Marcus Bickley</cp:lastModifiedBy>
  <dcterms:created xsi:type="dcterms:W3CDTF">2022-01-21T14:05:11Z</dcterms:created>
  <dcterms:modified xsi:type="dcterms:W3CDTF">2022-02-04T16:25:38Z</dcterms:modified>
</cp:coreProperties>
</file>