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rob.bucek\Desktop\"/>
    </mc:Choice>
  </mc:AlternateContent>
  <xr:revisionPtr revIDLastSave="0" documentId="13_ncr:1_{296885A5-1245-46F0-A554-8199A8C54136}" xr6:coauthVersionLast="46" xr6:coauthVersionMax="46" xr10:uidLastSave="{00000000-0000-0000-0000-000000000000}"/>
  <bookViews>
    <workbookView xWindow="1425" yWindow="555" windowWidth="20580" windowHeight="12720" xr2:uid="{00000000-000D-0000-FFFF-FFFF00000000}"/>
  </bookViews>
  <sheets>
    <sheet name="6 Gallon Track 1" sheetId="1" r:id="rId1"/>
    <sheet name="3 Gallon Track 1" sheetId="2" r:id="rId2"/>
    <sheet name="3 Gallon Track 2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5" i="3" l="1"/>
  <c r="I11" i="3"/>
  <c r="I15" i="2"/>
  <c r="I11" i="2"/>
  <c r="I15" i="1"/>
  <c r="I11" i="1"/>
  <c r="G15" i="3"/>
  <c r="G11" i="3"/>
  <c r="G15" i="2"/>
  <c r="G11" i="2"/>
  <c r="G15" i="1"/>
  <c r="G11" i="1"/>
  <c r="I13" i="1"/>
  <c r="D10" i="1"/>
  <c r="E10" i="1" s="1"/>
  <c r="I9" i="1"/>
  <c r="E9" i="1"/>
  <c r="G9" i="1" s="1"/>
  <c r="D9" i="1"/>
  <c r="I13" i="2"/>
  <c r="D10" i="2"/>
  <c r="E10" i="2" s="1"/>
  <c r="I9" i="2"/>
  <c r="E9" i="2"/>
  <c r="G9" i="2" s="1"/>
  <c r="D9" i="2"/>
  <c r="G13" i="3"/>
  <c r="I13" i="3"/>
  <c r="D10" i="3"/>
  <c r="E10" i="3" s="1"/>
  <c r="I9" i="3"/>
  <c r="E9" i="3"/>
  <c r="G9" i="3" s="1"/>
  <c r="D9" i="3"/>
  <c r="C10" i="1" l="1"/>
  <c r="D11" i="1"/>
  <c r="E11" i="1" s="1"/>
  <c r="C10" i="2"/>
  <c r="D11" i="2"/>
  <c r="E11" i="2" s="1"/>
  <c r="C10" i="3"/>
  <c r="D11" i="3"/>
  <c r="E11" i="3" s="1"/>
  <c r="D12" i="3" s="1"/>
  <c r="E12" i="3" s="1"/>
  <c r="D12" i="1" l="1"/>
  <c r="E12" i="1" s="1"/>
  <c r="D13" i="1" s="1"/>
  <c r="E13" i="1" s="1"/>
  <c r="C11" i="1"/>
  <c r="C12" i="1" s="1"/>
  <c r="C13" i="1" s="1"/>
  <c r="D12" i="2"/>
  <c r="E12" i="2" s="1"/>
  <c r="D13" i="2" s="1"/>
  <c r="E13" i="2" s="1"/>
  <c r="C11" i="2"/>
  <c r="C12" i="2" s="1"/>
  <c r="C13" i="2" s="1"/>
  <c r="D13" i="3"/>
  <c r="E13" i="3" s="1"/>
  <c r="C11" i="3"/>
  <c r="C12" i="3" s="1"/>
  <c r="C13" i="3" s="1"/>
  <c r="D14" i="1" l="1"/>
  <c r="E14" i="1" s="1"/>
  <c r="D15" i="1" s="1"/>
  <c r="E15" i="1" s="1"/>
  <c r="G13" i="1"/>
  <c r="D14" i="2"/>
  <c r="E14" i="2" s="1"/>
  <c r="D15" i="2" s="1"/>
  <c r="E15" i="2" s="1"/>
  <c r="G13" i="2"/>
  <c r="D14" i="3"/>
  <c r="E14" i="3" s="1"/>
  <c r="D15" i="3" s="1"/>
  <c r="E15" i="3" s="1"/>
  <c r="D16" i="3" s="1"/>
  <c r="E16" i="3" s="1"/>
  <c r="D16" i="1" l="1"/>
  <c r="E16" i="1" s="1"/>
  <c r="C14" i="1"/>
  <c r="C15" i="1" s="1"/>
  <c r="C16" i="1" s="1"/>
  <c r="D16" i="2"/>
  <c r="E16" i="2" s="1"/>
  <c r="C14" i="2"/>
  <c r="C15" i="2" s="1"/>
  <c r="C16" i="2" s="1"/>
  <c r="C14" i="3"/>
  <c r="C15" i="3" s="1"/>
  <c r="C16" i="3" s="1"/>
</calcChain>
</file>

<file path=xl/sharedStrings.xml><?xml version="1.0" encoding="utf-8"?>
<sst xmlns="http://schemas.openxmlformats.org/spreadsheetml/2006/main" count="130" uniqueCount="40">
  <si>
    <t>Cycle</t>
  </si>
  <si>
    <t>Actual Transfer</t>
  </si>
  <si>
    <t>Medication</t>
  </si>
  <si>
    <t>Introduction</t>
  </si>
  <si>
    <t>Day</t>
  </si>
  <si>
    <t>Start</t>
  </si>
  <si>
    <t>2nd transfer</t>
  </si>
  <si>
    <t>Dose Prazi</t>
  </si>
  <si>
    <t>Dosing Date</t>
  </si>
  <si>
    <t>3rd transfer</t>
  </si>
  <si>
    <t>4th transfer</t>
  </si>
  <si>
    <t>5th transfer</t>
  </si>
  <si>
    <t>1st transfer</t>
  </si>
  <si>
    <t>Transfer In</t>
  </si>
  <si>
    <t>Transfer Out</t>
  </si>
  <si>
    <t>Receiving</t>
  </si>
  <si>
    <t>A</t>
  </si>
  <si>
    <t>B</t>
  </si>
  <si>
    <t>Observation</t>
  </si>
  <si>
    <t>Theoretical move to DT after observation</t>
  </si>
  <si>
    <t>Final</t>
  </si>
  <si>
    <t>Tank ID</t>
  </si>
  <si>
    <t>Target solution</t>
  </si>
  <si>
    <t>150 ppm</t>
  </si>
  <si>
    <t>Receipt Date</t>
  </si>
  <si>
    <t>TTM Start Date</t>
  </si>
  <si>
    <t>Dosing Amount (ml)</t>
  </si>
  <si>
    <t>H2O2 Dose (ml/g)</t>
  </si>
  <si>
    <t>TTM Water Volume (gal)</t>
  </si>
  <si>
    <t>Fish</t>
  </si>
  <si>
    <t>Yellow Tang</t>
  </si>
  <si>
    <t>Qty</t>
  </si>
  <si>
    <t>Pajama Cardinal</t>
  </si>
  <si>
    <t>Lawnmower Blenny</t>
  </si>
  <si>
    <t>Bengi Cardinal</t>
  </si>
  <si>
    <t>2.5 mg/l</t>
  </si>
  <si>
    <t>Dose Hydrogen Peroxide in receiving tank</t>
  </si>
  <si>
    <t>Dose Hydrogen Peroxide in (B) tank</t>
  </si>
  <si>
    <t>Prazi Dose (ml/g)</t>
  </si>
  <si>
    <t>Receiving Tank (gal)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</si>
</sst>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m/d/yy\ h:mm\ AM/PM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2" fontId="0" fillId="0" borderId="0" xfId="0" applyNumberFormat="1"/>
    <xf numFmtId="164" fontId="0" fillId="2" borderId="1" xfId="0" applyNumberFormat="1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workbookViewId="0">
      <selection activeCell="A16" sqref="A16"/>
    </sheetView>
  </sheetViews>
  <sheetFormatPr defaultRowHeight="15" x14ac:dyDescent="0.25"/>
  <cols>
    <col min="1" max="1" width="22.85546875" bestFit="1" customWidth="1"/>
    <col min="2" max="2" width="15.140625" bestFit="1" customWidth="1"/>
    <col min="3" max="3" width="12" customWidth="1"/>
    <col min="4" max="4" width="16.28515625" style="1" bestFit="1" customWidth="1"/>
    <col min="5" max="5" width="16.28515625" style="1" customWidth="1"/>
    <col min="6" max="6" width="15.140625" bestFit="1" customWidth="1"/>
    <col min="7" max="7" width="16.140625" bestFit="1" customWidth="1"/>
    <col min="8" max="8" width="14.42578125" bestFit="1" customWidth="1"/>
    <col min="9" max="9" width="19" bestFit="1" customWidth="1"/>
    <col min="10" max="10" width="40.5703125" bestFit="1" customWidth="1"/>
  </cols>
  <sheetData>
    <row r="1" spans="1:10" x14ac:dyDescent="0.25">
      <c r="A1" t="s">
        <v>24</v>
      </c>
      <c r="B1" s="1">
        <v>44226.645833333336</v>
      </c>
      <c r="E1" s="3" t="s">
        <v>29</v>
      </c>
      <c r="F1" s="4" t="s">
        <v>31</v>
      </c>
    </row>
    <row r="2" spans="1:10" x14ac:dyDescent="0.25">
      <c r="A2" t="s">
        <v>25</v>
      </c>
      <c r="B2" s="1">
        <v>44227.75</v>
      </c>
      <c r="E2" s="3" t="s">
        <v>30</v>
      </c>
      <c r="F2" s="4">
        <v>1</v>
      </c>
    </row>
    <row r="3" spans="1:10" x14ac:dyDescent="0.25">
      <c r="A3" t="s">
        <v>28</v>
      </c>
      <c r="B3" s="2">
        <v>5</v>
      </c>
    </row>
    <row r="4" spans="1:10" x14ac:dyDescent="0.25">
      <c r="A4" t="s">
        <v>39</v>
      </c>
      <c r="B4">
        <v>14</v>
      </c>
    </row>
    <row r="5" spans="1:10" x14ac:dyDescent="0.25">
      <c r="A5" t="s">
        <v>27</v>
      </c>
      <c r="B5">
        <v>20</v>
      </c>
    </row>
    <row r="6" spans="1:10" x14ac:dyDescent="0.25">
      <c r="A6" t="s">
        <v>38</v>
      </c>
      <c r="B6">
        <v>0.25</v>
      </c>
    </row>
    <row r="8" spans="1:10" x14ac:dyDescent="0.25">
      <c r="A8" t="s">
        <v>21</v>
      </c>
      <c r="B8" t="s">
        <v>0</v>
      </c>
      <c r="C8" t="s">
        <v>4</v>
      </c>
      <c r="D8" s="1" t="s">
        <v>13</v>
      </c>
      <c r="E8" s="1" t="s">
        <v>14</v>
      </c>
      <c r="F8" t="s">
        <v>1</v>
      </c>
      <c r="G8" t="s">
        <v>8</v>
      </c>
      <c r="H8" t="s">
        <v>22</v>
      </c>
      <c r="I8" t="s">
        <v>26</v>
      </c>
      <c r="J8" t="s">
        <v>2</v>
      </c>
    </row>
    <row r="9" spans="1:10" x14ac:dyDescent="0.25">
      <c r="A9" t="s">
        <v>15</v>
      </c>
      <c r="B9" t="s">
        <v>3</v>
      </c>
      <c r="C9">
        <v>0</v>
      </c>
      <c r="D9" s="1">
        <f>B1</f>
        <v>44226.645833333336</v>
      </c>
      <c r="E9" s="1">
        <f>B2</f>
        <v>44227.75</v>
      </c>
      <c r="F9" s="1">
        <v>44227.75</v>
      </c>
      <c r="G9" s="1">
        <f>E9 - TIME(0,30,0)</f>
        <v>44227.729166666664</v>
      </c>
      <c r="H9" t="s">
        <v>23</v>
      </c>
      <c r="I9">
        <f>B4*B5</f>
        <v>280</v>
      </c>
      <c r="J9" t="s">
        <v>36</v>
      </c>
    </row>
    <row r="10" spans="1:10" x14ac:dyDescent="0.25">
      <c r="A10" t="s">
        <v>16</v>
      </c>
      <c r="B10" t="s">
        <v>5</v>
      </c>
      <c r="C10">
        <f>E10 - D10</f>
        <v>1.5</v>
      </c>
      <c r="D10" s="1">
        <f t="shared" ref="D10:D16" si="0">E9</f>
        <v>44227.75</v>
      </c>
      <c r="E10" s="1">
        <f>D10 + (36/24)</f>
        <v>44229.25</v>
      </c>
      <c r="F10" s="1">
        <v>44229.229166666664</v>
      </c>
    </row>
    <row r="11" spans="1:10" x14ac:dyDescent="0.25">
      <c r="A11" t="s">
        <v>17</v>
      </c>
      <c r="B11" t="s">
        <v>12</v>
      </c>
      <c r="C11">
        <f>C10 + (E11 - D11)</f>
        <v>3</v>
      </c>
      <c r="D11" s="1">
        <f t="shared" si="0"/>
        <v>44229.25</v>
      </c>
      <c r="E11" s="1">
        <f>D11 + (36/24)</f>
        <v>44230.75</v>
      </c>
      <c r="F11" s="1"/>
      <c r="G11" s="1">
        <f>D11</f>
        <v>44229.25</v>
      </c>
      <c r="H11" t="s">
        <v>35</v>
      </c>
      <c r="I11">
        <f xml:space="preserve"> B3 * B6</f>
        <v>1.25</v>
      </c>
      <c r="J11" t="s">
        <v>7</v>
      </c>
    </row>
    <row r="12" spans="1:10" x14ac:dyDescent="0.25">
      <c r="A12" t="s">
        <v>16</v>
      </c>
      <c r="B12" t="s">
        <v>6</v>
      </c>
      <c r="C12">
        <f t="shared" ref="C12:C14" si="1">C11 + (E12 - D12)</f>
        <v>4.5</v>
      </c>
      <c r="D12" s="1">
        <f t="shared" si="0"/>
        <v>44230.75</v>
      </c>
      <c r="E12" s="1">
        <f>D12 + (36/24)</f>
        <v>44232.25</v>
      </c>
      <c r="F12" s="1"/>
    </row>
    <row r="13" spans="1:10" x14ac:dyDescent="0.25">
      <c r="A13" t="s">
        <v>17</v>
      </c>
      <c r="B13" t="s">
        <v>9</v>
      </c>
      <c r="C13">
        <f t="shared" si="1"/>
        <v>6</v>
      </c>
      <c r="D13" s="1">
        <f t="shared" si="0"/>
        <v>44232.25</v>
      </c>
      <c r="E13" s="1">
        <f>D13 + (36/24)</f>
        <v>44233.75</v>
      </c>
      <c r="F13" s="1"/>
      <c r="G13" s="1">
        <f>E13 - TIME(0,30,0)</f>
        <v>44233.729166666664</v>
      </c>
      <c r="I13">
        <f>B3*B5</f>
        <v>100</v>
      </c>
      <c r="J13" t="s">
        <v>37</v>
      </c>
    </row>
    <row r="14" spans="1:10" x14ac:dyDescent="0.25">
      <c r="A14" t="s">
        <v>16</v>
      </c>
      <c r="B14" t="s">
        <v>10</v>
      </c>
      <c r="C14">
        <f t="shared" si="1"/>
        <v>9</v>
      </c>
      <c r="D14" s="1">
        <f t="shared" si="0"/>
        <v>44233.75</v>
      </c>
      <c r="E14" s="1">
        <f>D14 + (72/24)</f>
        <v>44236.75</v>
      </c>
      <c r="F14" s="1"/>
    </row>
    <row r="15" spans="1:10" x14ac:dyDescent="0.25">
      <c r="A15" t="s">
        <v>17</v>
      </c>
      <c r="B15" t="s">
        <v>11</v>
      </c>
      <c r="C15">
        <f>C14 + (E15 - D15)</f>
        <v>12</v>
      </c>
      <c r="D15" s="1">
        <f t="shared" si="0"/>
        <v>44236.75</v>
      </c>
      <c r="E15" s="1">
        <f>D15 + (72/24)</f>
        <v>44239.75</v>
      </c>
      <c r="F15" s="1"/>
      <c r="G15" s="1">
        <f>D15</f>
        <v>44236.75</v>
      </c>
      <c r="H15" t="s">
        <v>35</v>
      </c>
      <c r="I15">
        <f xml:space="preserve"> B3 * B6</f>
        <v>1.25</v>
      </c>
      <c r="J15" t="s">
        <v>7</v>
      </c>
    </row>
    <row r="16" spans="1:10" x14ac:dyDescent="0.25">
      <c r="A16" t="s">
        <v>18</v>
      </c>
      <c r="B16" t="s">
        <v>20</v>
      </c>
      <c r="C16">
        <f>C15 + 1</f>
        <v>13</v>
      </c>
      <c r="D16" s="1">
        <f t="shared" si="0"/>
        <v>44239.75</v>
      </c>
      <c r="E16" s="1">
        <f>D16 + (720/24)</f>
        <v>44269.75</v>
      </c>
      <c r="F16" s="1"/>
      <c r="J16" t="s">
        <v>19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4BCB8-7A8B-4A0A-BEBA-8C8C24804741}">
  <dimension ref="A1:J16"/>
  <sheetViews>
    <sheetView workbookViewId="0">
      <selection activeCell="A21" sqref="A21"/>
    </sheetView>
  </sheetViews>
  <sheetFormatPr defaultRowHeight="15" x14ac:dyDescent="0.25"/>
  <cols>
    <col min="1" max="1" width="24" bestFit="1" customWidth="1"/>
    <col min="2" max="2" width="15.140625" bestFit="1" customWidth="1"/>
    <col min="3" max="3" width="12" customWidth="1"/>
    <col min="4" max="4" width="16.28515625" style="1" bestFit="1" customWidth="1"/>
    <col min="5" max="5" width="18.7109375" style="1" bestFit="1" customWidth="1"/>
    <col min="6" max="6" width="15.140625" bestFit="1" customWidth="1"/>
    <col min="7" max="7" width="16.140625" bestFit="1" customWidth="1"/>
    <col min="8" max="8" width="14.42578125" bestFit="1" customWidth="1"/>
    <col min="9" max="9" width="19" bestFit="1" customWidth="1"/>
    <col min="10" max="10" width="40.5703125" bestFit="1" customWidth="1"/>
  </cols>
  <sheetData>
    <row r="1" spans="1:10" x14ac:dyDescent="0.25">
      <c r="A1" t="s">
        <v>24</v>
      </c>
      <c r="B1" s="1">
        <v>44226.645833333336</v>
      </c>
      <c r="E1" s="3" t="s">
        <v>29</v>
      </c>
      <c r="F1" s="4" t="s">
        <v>31</v>
      </c>
    </row>
    <row r="2" spans="1:10" x14ac:dyDescent="0.25">
      <c r="A2" t="s">
        <v>25</v>
      </c>
      <c r="B2" s="1">
        <v>44227.75</v>
      </c>
      <c r="E2" s="3" t="s">
        <v>32</v>
      </c>
      <c r="F2" s="4">
        <v>1</v>
      </c>
    </row>
    <row r="3" spans="1:10" x14ac:dyDescent="0.25">
      <c r="A3" t="s">
        <v>28</v>
      </c>
      <c r="B3" s="2">
        <v>2.75</v>
      </c>
      <c r="E3" s="3" t="s">
        <v>33</v>
      </c>
      <c r="F3" s="4">
        <v>1</v>
      </c>
    </row>
    <row r="4" spans="1:10" x14ac:dyDescent="0.25">
      <c r="A4" t="s">
        <v>39</v>
      </c>
      <c r="B4">
        <v>14</v>
      </c>
    </row>
    <row r="5" spans="1:10" x14ac:dyDescent="0.25">
      <c r="A5" t="s">
        <v>27</v>
      </c>
      <c r="B5">
        <v>20</v>
      </c>
    </row>
    <row r="6" spans="1:10" x14ac:dyDescent="0.25">
      <c r="A6" t="s">
        <v>38</v>
      </c>
      <c r="B6">
        <v>0.25</v>
      </c>
    </row>
    <row r="8" spans="1:10" x14ac:dyDescent="0.25">
      <c r="A8" t="s">
        <v>21</v>
      </c>
      <c r="B8" t="s">
        <v>0</v>
      </c>
      <c r="C8" t="s">
        <v>4</v>
      </c>
      <c r="D8" s="1" t="s">
        <v>13</v>
      </c>
      <c r="E8" s="1" t="s">
        <v>14</v>
      </c>
      <c r="F8" t="s">
        <v>1</v>
      </c>
      <c r="G8" t="s">
        <v>8</v>
      </c>
      <c r="H8" t="s">
        <v>22</v>
      </c>
      <c r="I8" t="s">
        <v>26</v>
      </c>
      <c r="J8" t="s">
        <v>2</v>
      </c>
    </row>
    <row r="9" spans="1:10" x14ac:dyDescent="0.25">
      <c r="A9" t="s">
        <v>15</v>
      </c>
      <c r="B9" t="s">
        <v>3</v>
      </c>
      <c r="C9">
        <v>0</v>
      </c>
      <c r="D9" s="1">
        <f>B1</f>
        <v>44226.645833333336</v>
      </c>
      <c r="E9" s="1">
        <f>B2</f>
        <v>44227.75</v>
      </c>
      <c r="F9" s="1">
        <v>44227.75</v>
      </c>
      <c r="G9" s="1">
        <f>E9 - TIME(0,30,0)</f>
        <v>44227.729166666664</v>
      </c>
      <c r="H9" t="s">
        <v>23</v>
      </c>
      <c r="I9">
        <f>B4*B5</f>
        <v>280</v>
      </c>
      <c r="J9" t="s">
        <v>36</v>
      </c>
    </row>
    <row r="10" spans="1:10" x14ac:dyDescent="0.25">
      <c r="A10" t="s">
        <v>16</v>
      </c>
      <c r="B10" t="s">
        <v>5</v>
      </c>
      <c r="C10">
        <f>E10 - D10</f>
        <v>1.5</v>
      </c>
      <c r="D10" s="1">
        <f t="shared" ref="D10:D16" si="0">E9</f>
        <v>44227.75</v>
      </c>
      <c r="E10" s="1">
        <f>D10 + (36/24)</f>
        <v>44229.25</v>
      </c>
      <c r="F10" s="1">
        <v>44229.229166666664</v>
      </c>
    </row>
    <row r="11" spans="1:10" x14ac:dyDescent="0.25">
      <c r="A11" t="s">
        <v>17</v>
      </c>
      <c r="B11" t="s">
        <v>12</v>
      </c>
      <c r="C11">
        <f>C10 + (E11 - D11)</f>
        <v>3</v>
      </c>
      <c r="D11" s="1">
        <f t="shared" si="0"/>
        <v>44229.25</v>
      </c>
      <c r="E11" s="1">
        <f>D11 + (36/24)</f>
        <v>44230.75</v>
      </c>
      <c r="F11" s="1"/>
      <c r="G11" s="1">
        <f>D11</f>
        <v>44229.25</v>
      </c>
      <c r="H11" t="s">
        <v>35</v>
      </c>
      <c r="I11">
        <f xml:space="preserve"> B3 * B6</f>
        <v>0.6875</v>
      </c>
      <c r="J11" t="s">
        <v>7</v>
      </c>
    </row>
    <row r="12" spans="1:10" x14ac:dyDescent="0.25">
      <c r="A12" t="s">
        <v>16</v>
      </c>
      <c r="B12" t="s">
        <v>6</v>
      </c>
      <c r="C12">
        <f t="shared" ref="C12:C14" si="1">C11 + (E12 - D12)</f>
        <v>4.5</v>
      </c>
      <c r="D12" s="1">
        <f t="shared" si="0"/>
        <v>44230.75</v>
      </c>
      <c r="E12" s="1">
        <f>D12 + (36/24)</f>
        <v>44232.25</v>
      </c>
      <c r="F12" s="1"/>
    </row>
    <row r="13" spans="1:10" x14ac:dyDescent="0.25">
      <c r="A13" t="s">
        <v>17</v>
      </c>
      <c r="B13" t="s">
        <v>9</v>
      </c>
      <c r="C13">
        <f t="shared" si="1"/>
        <v>6</v>
      </c>
      <c r="D13" s="1">
        <f t="shared" si="0"/>
        <v>44232.25</v>
      </c>
      <c r="E13" s="1">
        <f>D13 + (36/24)</f>
        <v>44233.75</v>
      </c>
      <c r="F13" s="1"/>
      <c r="G13" s="1">
        <f>E13 - TIME(0,30,0)</f>
        <v>44233.729166666664</v>
      </c>
      <c r="I13">
        <f>B3*B5</f>
        <v>55</v>
      </c>
      <c r="J13" t="s">
        <v>37</v>
      </c>
    </row>
    <row r="14" spans="1:10" x14ac:dyDescent="0.25">
      <c r="A14" t="s">
        <v>16</v>
      </c>
      <c r="B14" t="s">
        <v>10</v>
      </c>
      <c r="C14">
        <f t="shared" si="1"/>
        <v>9</v>
      </c>
      <c r="D14" s="1">
        <f t="shared" si="0"/>
        <v>44233.75</v>
      </c>
      <c r="E14" s="1">
        <f>D14 + (72/24)</f>
        <v>44236.75</v>
      </c>
      <c r="F14" s="1"/>
    </row>
    <row r="15" spans="1:10" x14ac:dyDescent="0.25">
      <c r="A15" t="s">
        <v>17</v>
      </c>
      <c r="B15" t="s">
        <v>11</v>
      </c>
      <c r="C15">
        <f>C14 + (E15 - D15)</f>
        <v>12</v>
      </c>
      <c r="D15" s="1">
        <f t="shared" si="0"/>
        <v>44236.75</v>
      </c>
      <c r="E15" s="1">
        <f>D15 + (72/24)</f>
        <v>44239.75</v>
      </c>
      <c r="F15" s="1"/>
      <c r="G15" s="1">
        <f>D15</f>
        <v>44236.75</v>
      </c>
      <c r="H15" t="s">
        <v>35</v>
      </c>
      <c r="I15">
        <f xml:space="preserve"> B3 * B6</f>
        <v>0.6875</v>
      </c>
      <c r="J15" t="s">
        <v>7</v>
      </c>
    </row>
    <row r="16" spans="1:10" x14ac:dyDescent="0.25">
      <c r="A16" t="s">
        <v>18</v>
      </c>
      <c r="B16" t="s">
        <v>20</v>
      </c>
      <c r="C16">
        <f>C15 + 1</f>
        <v>13</v>
      </c>
      <c r="D16" s="1">
        <f t="shared" si="0"/>
        <v>44239.75</v>
      </c>
      <c r="E16" s="1">
        <f>D16 + (720/24)</f>
        <v>44269.75</v>
      </c>
      <c r="F16" s="1"/>
      <c r="J16" t="s">
        <v>19</v>
      </c>
    </row>
  </sheetData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A0C59-613C-49DA-944B-94CA5366364F}">
  <dimension ref="A1:J16"/>
  <sheetViews>
    <sheetView workbookViewId="0">
      <selection activeCell="A8" sqref="A8"/>
    </sheetView>
  </sheetViews>
  <sheetFormatPr defaultRowHeight="15" x14ac:dyDescent="0.25"/>
  <cols>
    <col min="1" max="1" width="24" bestFit="1" customWidth="1"/>
    <col min="2" max="2" width="15.140625" bestFit="1" customWidth="1"/>
    <col min="3" max="3" width="12" customWidth="1"/>
    <col min="4" max="4" width="16.28515625" style="1" bestFit="1" customWidth="1"/>
    <col min="5" max="5" width="16.28515625" style="1" customWidth="1"/>
    <col min="6" max="6" width="17.85546875" customWidth="1"/>
    <col min="7" max="7" width="16.140625" bestFit="1" customWidth="1"/>
    <col min="8" max="8" width="14.42578125" bestFit="1" customWidth="1"/>
    <col min="9" max="9" width="19" bestFit="1" customWidth="1"/>
    <col min="10" max="10" width="40.5703125" bestFit="1" customWidth="1"/>
  </cols>
  <sheetData>
    <row r="1" spans="1:10" x14ac:dyDescent="0.25">
      <c r="A1" t="s">
        <v>24</v>
      </c>
      <c r="B1" s="1">
        <v>44226.645833333336</v>
      </c>
      <c r="E1" s="3" t="s">
        <v>29</v>
      </c>
      <c r="F1" s="4" t="s">
        <v>31</v>
      </c>
    </row>
    <row r="2" spans="1:10" x14ac:dyDescent="0.25">
      <c r="A2" t="s">
        <v>25</v>
      </c>
      <c r="B2" s="1">
        <v>44227.75</v>
      </c>
      <c r="E2" s="3" t="s">
        <v>34</v>
      </c>
      <c r="F2" s="4">
        <v>3</v>
      </c>
    </row>
    <row r="3" spans="1:10" x14ac:dyDescent="0.25">
      <c r="A3" t="s">
        <v>28</v>
      </c>
      <c r="B3" s="2">
        <v>2.75</v>
      </c>
    </row>
    <row r="4" spans="1:10" x14ac:dyDescent="0.25">
      <c r="A4" t="s">
        <v>39</v>
      </c>
      <c r="B4">
        <v>14</v>
      </c>
    </row>
    <row r="5" spans="1:10" x14ac:dyDescent="0.25">
      <c r="A5" t="s">
        <v>27</v>
      </c>
      <c r="B5">
        <v>20</v>
      </c>
    </row>
    <row r="6" spans="1:10" x14ac:dyDescent="0.25">
      <c r="A6" t="s">
        <v>38</v>
      </c>
      <c r="B6">
        <v>0.25</v>
      </c>
    </row>
    <row r="8" spans="1:10" x14ac:dyDescent="0.25">
      <c r="A8" t="s">
        <v>21</v>
      </c>
      <c r="B8" t="s">
        <v>0</v>
      </c>
      <c r="C8" t="s">
        <v>4</v>
      </c>
      <c r="D8" s="1" t="s">
        <v>13</v>
      </c>
      <c r="E8" s="1" t="s">
        <v>14</v>
      </c>
      <c r="F8" t="s">
        <v>1</v>
      </c>
      <c r="G8" t="s">
        <v>8</v>
      </c>
      <c r="H8" t="s">
        <v>22</v>
      </c>
      <c r="I8" t="s">
        <v>26</v>
      </c>
      <c r="J8" t="s">
        <v>2</v>
      </c>
    </row>
    <row r="9" spans="1:10" x14ac:dyDescent="0.25">
      <c r="A9" t="s">
        <v>15</v>
      </c>
      <c r="B9" t="s">
        <v>3</v>
      </c>
      <c r="C9">
        <v>0</v>
      </c>
      <c r="D9" s="1">
        <f>B1</f>
        <v>44226.645833333336</v>
      </c>
      <c r="E9" s="1">
        <f>B2</f>
        <v>44227.75</v>
      </c>
      <c r="F9" s="1">
        <v>44227.75</v>
      </c>
      <c r="G9" s="1">
        <f>E9 - TIME(0,30,0)</f>
        <v>44227.729166666664</v>
      </c>
      <c r="H9" t="s">
        <v>23</v>
      </c>
      <c r="I9">
        <f>B4*B5</f>
        <v>280</v>
      </c>
      <c r="J9" t="s">
        <v>36</v>
      </c>
    </row>
    <row r="10" spans="1:10" x14ac:dyDescent="0.25">
      <c r="A10" t="s">
        <v>16</v>
      </c>
      <c r="B10" t="s">
        <v>5</v>
      </c>
      <c r="C10">
        <f>E10 - D10</f>
        <v>1.5</v>
      </c>
      <c r="D10" s="1">
        <f t="shared" ref="D10:D16" si="0">E9</f>
        <v>44227.75</v>
      </c>
      <c r="E10" s="1">
        <f>D10 + (36/24)</f>
        <v>44229.25</v>
      </c>
      <c r="F10" s="1">
        <v>44229.229166666664</v>
      </c>
    </row>
    <row r="11" spans="1:10" x14ac:dyDescent="0.25">
      <c r="A11" t="s">
        <v>17</v>
      </c>
      <c r="B11" t="s">
        <v>12</v>
      </c>
      <c r="C11">
        <f>C10 + (E11 - D11)</f>
        <v>3</v>
      </c>
      <c r="D11" s="1">
        <f t="shared" si="0"/>
        <v>44229.25</v>
      </c>
      <c r="E11" s="1">
        <f>D11 + (36/24)</f>
        <v>44230.75</v>
      </c>
      <c r="F11" s="1"/>
      <c r="G11" s="1">
        <f>D11</f>
        <v>44229.25</v>
      </c>
      <c r="H11" t="s">
        <v>35</v>
      </c>
      <c r="I11">
        <f>B3 * B6</f>
        <v>0.6875</v>
      </c>
      <c r="J11" t="s">
        <v>7</v>
      </c>
    </row>
    <row r="12" spans="1:10" x14ac:dyDescent="0.25">
      <c r="A12" t="s">
        <v>16</v>
      </c>
      <c r="B12" t="s">
        <v>6</v>
      </c>
      <c r="C12">
        <f t="shared" ref="C12:C14" si="1">C11 + (E12 - D12)</f>
        <v>4.5</v>
      </c>
      <c r="D12" s="1">
        <f t="shared" si="0"/>
        <v>44230.75</v>
      </c>
      <c r="E12" s="1">
        <f>D12 + (36/24)</f>
        <v>44232.25</v>
      </c>
      <c r="F12" s="1"/>
    </row>
    <row r="13" spans="1:10" x14ac:dyDescent="0.25">
      <c r="A13" t="s">
        <v>17</v>
      </c>
      <c r="B13" t="s">
        <v>9</v>
      </c>
      <c r="C13">
        <f t="shared" si="1"/>
        <v>6</v>
      </c>
      <c r="D13" s="1">
        <f t="shared" si="0"/>
        <v>44232.25</v>
      </c>
      <c r="E13" s="1">
        <f>D13 + (36/24)</f>
        <v>44233.75</v>
      </c>
      <c r="F13" s="1"/>
      <c r="G13" s="1">
        <f>E13 - TIME(0,30,0)</f>
        <v>44233.729166666664</v>
      </c>
      <c r="I13">
        <f>B3*B5</f>
        <v>55</v>
      </c>
      <c r="J13" t="s">
        <v>37</v>
      </c>
    </row>
    <row r="14" spans="1:10" x14ac:dyDescent="0.25">
      <c r="A14" t="s">
        <v>16</v>
      </c>
      <c r="B14" t="s">
        <v>10</v>
      </c>
      <c r="C14">
        <f t="shared" si="1"/>
        <v>9</v>
      </c>
      <c r="D14" s="1">
        <f t="shared" si="0"/>
        <v>44233.75</v>
      </c>
      <c r="E14" s="1">
        <f>D14 + (72/24)</f>
        <v>44236.75</v>
      </c>
      <c r="F14" s="1"/>
    </row>
    <row r="15" spans="1:10" x14ac:dyDescent="0.25">
      <c r="A15" t="s">
        <v>17</v>
      </c>
      <c r="B15" t="s">
        <v>11</v>
      </c>
      <c r="C15">
        <f>C14 + (E15 - D15)</f>
        <v>12</v>
      </c>
      <c r="D15" s="1">
        <f t="shared" si="0"/>
        <v>44236.75</v>
      </c>
      <c r="E15" s="1">
        <f>D15 + (72/24)</f>
        <v>44239.75</v>
      </c>
      <c r="F15" s="1"/>
      <c r="G15" s="1">
        <f>D15</f>
        <v>44236.75</v>
      </c>
      <c r="H15" t="s">
        <v>35</v>
      </c>
      <c r="I15">
        <f>B3 * B6</f>
        <v>0.6875</v>
      </c>
      <c r="J15" t="s">
        <v>7</v>
      </c>
    </row>
    <row r="16" spans="1:10" x14ac:dyDescent="0.25">
      <c r="A16" t="s">
        <v>18</v>
      </c>
      <c r="B16" t="s">
        <v>20</v>
      </c>
      <c r="C16">
        <f>C15 + 1</f>
        <v>13</v>
      </c>
      <c r="D16" s="1">
        <f t="shared" si="0"/>
        <v>44239.75</v>
      </c>
      <c r="E16" s="1">
        <f>D16 + (720/24)</f>
        <v>44269.75</v>
      </c>
      <c r="F16" s="1"/>
      <c r="J16" t="s">
        <v>19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6 Gallon Track 1</vt:lpstr>
      <vt:lpstr>3 Gallon Track 1</vt:lpstr>
      <vt:lpstr>3 Gallon Track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 Bucek</dc:creator>
  <cp:lastModifiedBy>Rob Bucek</cp:lastModifiedBy>
  <dcterms:created xsi:type="dcterms:W3CDTF">2015-06-05T18:17:20Z</dcterms:created>
  <dcterms:modified xsi:type="dcterms:W3CDTF">2021-02-02T19:13:39Z</dcterms:modified>
</cp:coreProperties>
</file>